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codeName="ThisWorkbook" autoCompressPictures="0"/>
  <bookViews>
    <workbookView xWindow="1220" yWindow="280" windowWidth="25440" windowHeight="16580" activeTab="3"/>
  </bookViews>
  <sheets>
    <sheet name="Boat" sheetId="1" r:id="rId1"/>
    <sheet name="HiPoint" sheetId="4" r:id="rId2"/>
    <sheet name="Results" sheetId="2" r:id="rId3"/>
    <sheet name="Final" sheetId="3" r:id="rId4"/>
  </sheets>
  <definedNames>
    <definedName name="CLASS" localSheetId="0">Boat!#REF!</definedName>
    <definedName name="CLASS" localSheetId="2">Results!$C$13:$C$62</definedName>
    <definedName name="CLASS">#REF!</definedName>
    <definedName name="CLASS_START" localSheetId="0">Boat!#REF!</definedName>
    <definedName name="CLASS_START" localSheetId="2">Results!$H$3:$I$8</definedName>
    <definedName name="CLASS_START">#REF!</definedName>
    <definedName name="CORRECTED" localSheetId="0">Boat!#REF!</definedName>
    <definedName name="CORRECTED" localSheetId="2">Results!$G$13:$G$45</definedName>
    <definedName name="CORRECTED">#REF!</definedName>
    <definedName name="DEFCLASS" localSheetId="0">Boat!#REF!</definedName>
    <definedName name="ELAPSED" localSheetId="0">Boat!#REF!</definedName>
    <definedName name="ELAPSED" localSheetId="2">Results!$F$13:$F$45</definedName>
    <definedName name="ELAPSED">#REF!</definedName>
    <definedName name="FINISH" localSheetId="0">Boat!#REF!</definedName>
    <definedName name="FINISH" localSheetId="2">Results!$E$13:$E$45</definedName>
    <definedName name="FINISH">#REF!</definedName>
    <definedName name="Fleet_Sheet" localSheetId="0">Boat!$A$13:$H$23</definedName>
    <definedName name="Fleet_Sheet" localSheetId="2">Results!$A$13:$G$45</definedName>
    <definedName name="Fleet_Sheet">#REF!</definedName>
    <definedName name="HTML_CodePage" hidden="1">1252</definedName>
    <definedName name="HTML_Control" localSheetId="0" hidden="1">{"'Race Calculator'!$A$16:$O$62"}</definedName>
    <definedName name="HTML_Control" localSheetId="2" hidden="1">{"'Race Calculator'!$A$16:$O$62"}</definedName>
    <definedName name="HTML_Control" hidden="1">{"'Race Calculator'!$A$16:$O$62"}</definedName>
    <definedName name="HTML_Description" hidden="1">""</definedName>
    <definedName name="HTML_Email" hidden="1">""</definedName>
    <definedName name="HTML_Header" hidden="1">"Results"</definedName>
    <definedName name="HTML_LastUpdate" hidden="1">"6/19/01"</definedName>
    <definedName name="HTML_LineAfter" hidden="1">TRUE</definedName>
    <definedName name="HTML_LineBefore" hidden="1">TRUE</definedName>
    <definedName name="HTML_Name" hidden="1">"Eric C. Miller"</definedName>
    <definedName name="HTML_OBDlg2" hidden="1">TRUE</definedName>
    <definedName name="HTML_OBDlg4" hidden="1">TRUE</definedName>
    <definedName name="HTML_OS" hidden="1">0</definedName>
    <definedName name="HTML_PathFile" hidden="1">"D:\personal\data\HTML\2001ScratchSheet.htm"</definedName>
    <definedName name="HTML_Title" hidden="1">"2001 Scratch Sheet"</definedName>
    <definedName name="Non_spinnaker_start_time" localSheetId="0">Boat!#REF!</definedName>
    <definedName name="Non_spinnaker_start_time" localSheetId="2">Results!$D$7</definedName>
    <definedName name="Non_spinnaker_start_time">#REF!</definedName>
    <definedName name="PHRF" localSheetId="0">Boat!$E$14:$E$28</definedName>
    <definedName name="PHRF" localSheetId="2">Results!#REF!</definedName>
    <definedName name="PHRF">#REF!</definedName>
    <definedName name="_xlnm.Print_Area" localSheetId="3">Final!$A$1:$N$53</definedName>
    <definedName name="Spinnaker_Start_Time" localSheetId="0">Boat!#REF!</definedName>
    <definedName name="Spinnaker_Start_Time" localSheetId="2">Results!$D$9</definedName>
    <definedName name="Spinnaker_Start_Time">#REF!</definedName>
    <definedName name="START" localSheetId="0">Boat!#REF!</definedName>
    <definedName name="START" localSheetId="2">Results!$D$13:$D$45</definedName>
    <definedName name="STAR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2" l="1"/>
  <c r="J31" i="2"/>
  <c r="J29" i="2"/>
  <c r="J30" i="2"/>
  <c r="D30" i="2"/>
  <c r="F30" i="2"/>
  <c r="G30" i="2"/>
  <c r="I30" i="2"/>
  <c r="H30" i="2"/>
  <c r="B30" i="2"/>
  <c r="A30" i="2"/>
  <c r="B31" i="2"/>
  <c r="A31" i="2"/>
  <c r="D31" i="2"/>
  <c r="F31" i="2"/>
  <c r="G31" i="2"/>
  <c r="J3" i="2"/>
  <c r="J4" i="2"/>
  <c r="J5" i="2"/>
  <c r="J6" i="2"/>
  <c r="J7" i="2"/>
  <c r="J8" i="2"/>
  <c r="J9" i="2"/>
  <c r="A13" i="2"/>
  <c r="B13" i="2"/>
  <c r="D13" i="2"/>
  <c r="F13" i="2"/>
  <c r="J13" i="2"/>
  <c r="G13" i="2"/>
  <c r="H13" i="2"/>
  <c r="I13" i="2"/>
  <c r="A15" i="2"/>
  <c r="B15" i="2"/>
  <c r="D15" i="2"/>
  <c r="F15" i="2"/>
  <c r="J15" i="2"/>
  <c r="G15" i="2"/>
  <c r="H15" i="2"/>
  <c r="I15" i="2"/>
  <c r="A16" i="2"/>
  <c r="B16" i="2"/>
  <c r="D16" i="2"/>
  <c r="F16" i="2"/>
  <c r="J16" i="2"/>
  <c r="G16" i="2"/>
  <c r="H16" i="2"/>
  <c r="I16" i="2"/>
  <c r="A18" i="2"/>
  <c r="B18" i="2"/>
  <c r="D18" i="2"/>
  <c r="F18" i="2"/>
  <c r="J18" i="2"/>
  <c r="G18" i="2"/>
  <c r="H18" i="2"/>
  <c r="I18" i="2"/>
  <c r="A29" i="2"/>
  <c r="B29" i="2"/>
  <c r="D29" i="2"/>
  <c r="F29" i="2"/>
  <c r="G29" i="2"/>
  <c r="H29" i="2"/>
  <c r="I29" i="2"/>
  <c r="A19" i="2"/>
  <c r="B19" i="2"/>
  <c r="D19" i="2"/>
  <c r="F19" i="2"/>
  <c r="J19" i="2"/>
  <c r="G19" i="2"/>
  <c r="H19" i="2"/>
  <c r="I19" i="2"/>
  <c r="A38" i="2"/>
  <c r="B38" i="2"/>
  <c r="D38" i="2"/>
  <c r="F38" i="2"/>
  <c r="J38" i="2"/>
  <c r="G38" i="2"/>
  <c r="H38" i="2"/>
  <c r="I38" i="2"/>
  <c r="A20" i="2"/>
  <c r="B20" i="2"/>
  <c r="D20" i="2"/>
  <c r="F20" i="2"/>
  <c r="J20" i="2"/>
  <c r="G20" i="2"/>
  <c r="H20" i="2"/>
  <c r="I20" i="2"/>
  <c r="A21" i="2"/>
  <c r="B21" i="2"/>
  <c r="D21" i="2"/>
  <c r="F21" i="2"/>
  <c r="J21" i="2"/>
  <c r="G21" i="2"/>
  <c r="H21" i="2"/>
  <c r="I21" i="2"/>
  <c r="A22" i="2"/>
  <c r="B22" i="2"/>
  <c r="D22" i="2"/>
  <c r="F22" i="2"/>
  <c r="J22" i="2"/>
  <c r="G22" i="2"/>
  <c r="H22" i="2"/>
  <c r="I22" i="2"/>
  <c r="A34" i="2"/>
  <c r="B34" i="2"/>
  <c r="D34" i="2"/>
  <c r="J34" i="2"/>
  <c r="H34" i="2"/>
  <c r="I34" i="2"/>
  <c r="A23" i="2"/>
  <c r="B23" i="2"/>
  <c r="D23" i="2"/>
  <c r="F23" i="2"/>
  <c r="J23" i="2"/>
  <c r="G23" i="2"/>
  <c r="H23" i="2"/>
  <c r="I23" i="2"/>
  <c r="A24" i="2"/>
  <c r="B24" i="2"/>
  <c r="D24" i="2"/>
  <c r="F24" i="2"/>
  <c r="J24" i="2"/>
  <c r="G24" i="2"/>
  <c r="H24" i="2"/>
  <c r="I24" i="2"/>
  <c r="A32" i="2"/>
  <c r="B32" i="2"/>
  <c r="D32" i="2"/>
  <c r="F32" i="2"/>
  <c r="J32" i="2"/>
  <c r="G32" i="2"/>
  <c r="H32" i="2"/>
  <c r="I32" i="2"/>
  <c r="A33" i="2"/>
  <c r="B33" i="2"/>
  <c r="D33" i="2"/>
  <c r="F33" i="2"/>
  <c r="J33" i="2"/>
  <c r="G33" i="2"/>
  <c r="H33" i="2"/>
  <c r="I33" i="2"/>
  <c r="A27" i="2"/>
  <c r="B27" i="2"/>
  <c r="D27" i="2"/>
  <c r="F27" i="2"/>
  <c r="J27" i="2"/>
  <c r="G27" i="2"/>
  <c r="H27" i="2"/>
  <c r="I27" i="2"/>
  <c r="A36" i="2"/>
  <c r="B36" i="2"/>
  <c r="D36" i="2"/>
  <c r="F36" i="2"/>
  <c r="J36" i="2"/>
  <c r="G36" i="2"/>
  <c r="H36" i="2"/>
  <c r="I36" i="2"/>
  <c r="A14" i="2"/>
  <c r="B14" i="2"/>
  <c r="D14" i="2"/>
  <c r="F14" i="2"/>
  <c r="J14" i="2"/>
  <c r="G14" i="2"/>
  <c r="H14" i="2"/>
  <c r="I14" i="2"/>
  <c r="A28" i="2"/>
  <c r="B28" i="2"/>
  <c r="D28" i="2"/>
  <c r="F28" i="2"/>
  <c r="J28" i="2"/>
  <c r="G28" i="2"/>
  <c r="H28" i="2"/>
  <c r="I28" i="2"/>
  <c r="A35" i="2"/>
  <c r="B35" i="2"/>
  <c r="D35" i="2"/>
  <c r="J35" i="2"/>
  <c r="H35" i="2"/>
  <c r="I35" i="2"/>
  <c r="A26" i="2"/>
  <c r="B26" i="2"/>
  <c r="D26" i="2"/>
  <c r="F26" i="2"/>
  <c r="J26" i="2"/>
  <c r="G26" i="2"/>
  <c r="H26" i="2"/>
  <c r="I26" i="2"/>
  <c r="A39" i="2"/>
  <c r="B39" i="2"/>
  <c r="D39" i="2"/>
  <c r="F39" i="2"/>
  <c r="J39" i="2"/>
  <c r="G39" i="2"/>
  <c r="H39" i="2"/>
  <c r="I39" i="2"/>
  <c r="A17" i="2"/>
  <c r="B17" i="2"/>
  <c r="D17" i="2"/>
  <c r="F17" i="2"/>
  <c r="J17" i="2"/>
  <c r="G17" i="2"/>
  <c r="H17" i="2"/>
  <c r="I17" i="2"/>
  <c r="A41" i="2"/>
  <c r="B41" i="2"/>
  <c r="D41" i="2"/>
  <c r="F41" i="2"/>
  <c r="J41" i="2"/>
  <c r="G41" i="2"/>
  <c r="H41" i="2"/>
  <c r="I41" i="2"/>
  <c r="A37" i="2"/>
  <c r="B37" i="2"/>
  <c r="D37" i="2"/>
  <c r="F37" i="2"/>
  <c r="J37" i="2"/>
  <c r="G37" i="2"/>
  <c r="H37" i="2"/>
  <c r="I37" i="2"/>
  <c r="A43" i="2"/>
  <c r="B43" i="2"/>
  <c r="D43" i="2"/>
  <c r="F43" i="2"/>
  <c r="J43" i="2"/>
  <c r="G43" i="2"/>
  <c r="H43" i="2"/>
  <c r="I43" i="2"/>
  <c r="A25" i="2"/>
  <c r="B25" i="2"/>
  <c r="D25" i="2"/>
  <c r="F25" i="2"/>
  <c r="J25" i="2"/>
  <c r="G25" i="2"/>
  <c r="H25" i="2"/>
  <c r="I25" i="2"/>
  <c r="A44" i="2"/>
  <c r="B44" i="2"/>
  <c r="D44" i="2"/>
  <c r="F44" i="2"/>
  <c r="J44" i="2"/>
  <c r="G44" i="2"/>
  <c r="H44" i="2"/>
  <c r="I44" i="2"/>
  <c r="A40" i="2"/>
  <c r="B40" i="2"/>
  <c r="D40" i="2"/>
  <c r="F40" i="2"/>
  <c r="J40" i="2"/>
  <c r="G40" i="2"/>
  <c r="H40" i="2"/>
  <c r="I40" i="2"/>
  <c r="A42" i="2"/>
  <c r="B42" i="2"/>
  <c r="D42" i="2"/>
  <c r="F42" i="2"/>
  <c r="J42" i="2"/>
  <c r="G42" i="2"/>
  <c r="H42" i="2"/>
  <c r="I42" i="2"/>
  <c r="M7" i="3"/>
</calcChain>
</file>

<file path=xl/sharedStrings.xml><?xml version="1.0" encoding="utf-8"?>
<sst xmlns="http://schemas.openxmlformats.org/spreadsheetml/2006/main" count="315" uniqueCount="151">
  <si>
    <t>Committee Boat:</t>
  </si>
  <si>
    <t>Did Not Start (DNC):</t>
  </si>
  <si>
    <t>Total Boats:</t>
  </si>
  <si>
    <t>ATLANTIS</t>
  </si>
  <si>
    <t>Will Battle</t>
  </si>
  <si>
    <t>Total Boats</t>
  </si>
  <si>
    <t>Spinnaker A Start Time</t>
  </si>
  <si>
    <t>Spinnaker B Start Time</t>
  </si>
  <si>
    <t>SA</t>
  </si>
  <si>
    <t>SB</t>
  </si>
  <si>
    <t>Non-Spinnaker</t>
  </si>
  <si>
    <t>C&amp;C 115</t>
  </si>
  <si>
    <t>SPIRIT</t>
  </si>
  <si>
    <t>CAL 34-2</t>
  </si>
  <si>
    <t>Geoffrey Hodgdon</t>
  </si>
  <si>
    <t>JUBILEE</t>
  </si>
  <si>
    <t>POCO A POCO</t>
  </si>
  <si>
    <t>Did Not Start (DNC)</t>
  </si>
  <si>
    <t>DNC</t>
  </si>
  <si>
    <t>Race Committee</t>
  </si>
  <si>
    <t>GITANA</t>
  </si>
  <si>
    <t>David McCullough</t>
  </si>
  <si>
    <t>Did Not Start (DNS)</t>
  </si>
  <si>
    <t>USA 52324</t>
  </si>
  <si>
    <t>Alerion Express 28-2</t>
  </si>
  <si>
    <t>Hank Ulrich</t>
  </si>
  <si>
    <t>Hank Chalkley</t>
  </si>
  <si>
    <t>Rich Griner/Greg Coffey</t>
  </si>
  <si>
    <t>Kent Kunze</t>
  </si>
  <si>
    <t>BAY-TRIPPER</t>
  </si>
  <si>
    <t>Catalina 34</t>
  </si>
  <si>
    <t>Steve Hutchens/Ron Wagner</t>
  </si>
  <si>
    <t>CAPRICORNE</t>
  </si>
  <si>
    <t>Laurent Givry</t>
  </si>
  <si>
    <t>C&amp;C 27 Mk II</t>
  </si>
  <si>
    <t>LIBERTY PREVAILS</t>
  </si>
  <si>
    <t>Alerion Express 28</t>
  </si>
  <si>
    <t>Eunice Lin</t>
  </si>
  <si>
    <t>LITTLE EFFORT</t>
  </si>
  <si>
    <t>Catalina 25</t>
  </si>
  <si>
    <t>Jay Click/Rob Henry</t>
  </si>
  <si>
    <t>MERTIG</t>
  </si>
  <si>
    <t>Montgomery 23</t>
  </si>
  <si>
    <t>Robbin Roddewig</t>
  </si>
  <si>
    <t>SAPPHIRE</t>
  </si>
  <si>
    <t>Hunter Legend 40.5</t>
  </si>
  <si>
    <t>SWAIN</t>
  </si>
  <si>
    <t>Sabre 28</t>
  </si>
  <si>
    <t>Jonathan Copp</t>
  </si>
  <si>
    <t>Bryan Martin</t>
  </si>
  <si>
    <t>Bob Spann</t>
  </si>
  <si>
    <t>SKIPPER</t>
  </si>
  <si>
    <t>BOAT</t>
  </si>
  <si>
    <t>Jeff Bowen</t>
  </si>
  <si>
    <t>SAIL</t>
  </si>
  <si>
    <t>PHRF</t>
  </si>
  <si>
    <t>NAME</t>
  </si>
  <si>
    <t>TYPE</t>
  </si>
  <si>
    <t>NUMBER</t>
  </si>
  <si>
    <t>RATE</t>
  </si>
  <si>
    <t>TCF</t>
  </si>
  <si>
    <t>CANTATA</t>
  </si>
  <si>
    <t>JUNKANOO</t>
  </si>
  <si>
    <t>Dehler 34</t>
  </si>
  <si>
    <t>COYOTE</t>
  </si>
  <si>
    <t>GLISSADE</t>
  </si>
  <si>
    <t>Gerry Perez</t>
  </si>
  <si>
    <t>Did Not Start</t>
  </si>
  <si>
    <t>DNS</t>
  </si>
  <si>
    <t>ZALEK</t>
  </si>
  <si>
    <t>J/33</t>
  </si>
  <si>
    <t>Ted Slotwinski</t>
  </si>
  <si>
    <t>Spinnaker A Boats:</t>
  </si>
  <si>
    <t>Nate Owens</t>
  </si>
  <si>
    <t>Spinnaker B Boats:</t>
  </si>
  <si>
    <t>SA/SB</t>
  </si>
  <si>
    <t>USA 679</t>
  </si>
  <si>
    <t>J/120</t>
  </si>
  <si>
    <t>LADY GREY</t>
  </si>
  <si>
    <t>J/110</t>
  </si>
  <si>
    <t>Non-Spinnaker Start Time</t>
  </si>
  <si>
    <r>
      <t>Bold</t>
    </r>
    <r>
      <rPr>
        <sz val="11"/>
        <rFont val="Arial"/>
      </rPr>
      <t xml:space="preserve"> = Provisional Rating</t>
    </r>
  </si>
  <si>
    <t>NS</t>
  </si>
  <si>
    <t>Spinnaker Start Time</t>
  </si>
  <si>
    <t>S</t>
  </si>
  <si>
    <t>Committee Boat</t>
  </si>
  <si>
    <t>RC</t>
  </si>
  <si>
    <t>START</t>
  </si>
  <si>
    <t>Peter Seckinger</t>
  </si>
  <si>
    <t>Jeff Jeglinski</t>
  </si>
  <si>
    <t>WHOOSH</t>
  </si>
  <si>
    <t>Bev Wright/Allen Wright</t>
  </si>
  <si>
    <t>FINISH</t>
  </si>
  <si>
    <t>ELAPSED</t>
  </si>
  <si>
    <t>CORR.</t>
  </si>
  <si>
    <t>Points</t>
  </si>
  <si>
    <t>CLASS</t>
  </si>
  <si>
    <t>TIME</t>
  </si>
  <si>
    <t>Race</t>
  </si>
  <si>
    <t>Year End</t>
  </si>
  <si>
    <t>Keith Mayes</t>
  </si>
  <si>
    <t>Beneteau 36.7</t>
  </si>
  <si>
    <t>CAROLINA BLUE</t>
  </si>
  <si>
    <t>AVALON</t>
  </si>
  <si>
    <t>Soverel 39</t>
  </si>
  <si>
    <t>KAYA</t>
  </si>
  <si>
    <t>Jeanneau 36</t>
  </si>
  <si>
    <t>John Uelmen</t>
  </si>
  <si>
    <t>MIRABELLE</t>
  </si>
  <si>
    <t>HIGH</t>
  </si>
  <si>
    <t>PLACE</t>
  </si>
  <si>
    <t>POINTS</t>
  </si>
  <si>
    <t>Catalina 320</t>
  </si>
  <si>
    <t>CHAOTIC FLUX</t>
  </si>
  <si>
    <t>Jimmy Chen</t>
  </si>
  <si>
    <t>J/30</t>
  </si>
  <si>
    <t>J/32</t>
  </si>
  <si>
    <t>UNCLOUDY DAY</t>
  </si>
  <si>
    <t>RESILIENT</t>
  </si>
  <si>
    <t>C&amp;C 34</t>
  </si>
  <si>
    <t>Beneteau First 35s5</t>
  </si>
  <si>
    <t>Jim Murtland</t>
  </si>
  <si>
    <t>Race Date:</t>
  </si>
  <si>
    <t>Race:</t>
  </si>
  <si>
    <t>Course:</t>
  </si>
  <si>
    <t>Wind:</t>
  </si>
  <si>
    <t>SMOKE</t>
  </si>
  <si>
    <t>C&amp;C 27-3</t>
  </si>
  <si>
    <t>ENDEAVOR</t>
  </si>
  <si>
    <t>Pearson 37</t>
  </si>
  <si>
    <t>FULL SONG</t>
  </si>
  <si>
    <t>Rob Goeke</t>
  </si>
  <si>
    <t>CAL 34-3</t>
  </si>
  <si>
    <t>Steve Howard</t>
  </si>
  <si>
    <t>JULEP</t>
  </si>
  <si>
    <t>USA 97</t>
  </si>
  <si>
    <t>Mark Burrows</t>
  </si>
  <si>
    <t>KAIROS</t>
  </si>
  <si>
    <t>CAL 28-2</t>
  </si>
  <si>
    <t>Jim Beall</t>
  </si>
  <si>
    <t>Joe Laun</t>
  </si>
  <si>
    <t>Non-Spinnaker Boats:</t>
  </si>
  <si>
    <t>Series 1, Race 2</t>
  </si>
  <si>
    <t>SA: P Long</t>
  </si>
  <si>
    <t>SB:  P Short</t>
  </si>
  <si>
    <t>NS:  P Short</t>
  </si>
  <si>
    <t>EXUBERANCE</t>
  </si>
  <si>
    <t>Bob Williams</t>
  </si>
  <si>
    <t>Series 1 Race 2</t>
  </si>
  <si>
    <t>NW 19 kts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</si>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</sst>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mm\ d\,\ yyyy"/>
  </numFmts>
  <fonts count="17" x14ac:knownFonts="1">
    <font>
      <sz val="10"/>
      <name val="Arial"/>
    </font>
    <font>
      <sz val="10"/>
      <name val="Arial"/>
    </font>
    <font>
      <b/>
      <sz val="11"/>
      <color indexed="27"/>
      <name val="Arial"/>
      <family val="2"/>
    </font>
    <font>
      <b/>
      <sz val="10"/>
      <name val="Arial"/>
      <family val="2"/>
    </font>
    <font>
      <sz val="11"/>
      <name val="Arial"/>
    </font>
    <font>
      <sz val="11"/>
      <name val="Arial"/>
    </font>
    <font>
      <sz val="10"/>
      <name val="Arial"/>
    </font>
    <font>
      <sz val="11"/>
      <color indexed="26"/>
      <name val="Arial"/>
      <family val="2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43"/>
      <name val="Arial"/>
    </font>
    <font>
      <sz val="10"/>
      <color indexed="43"/>
      <name val="Arial"/>
    </font>
    <font>
      <b/>
      <sz val="11"/>
      <name val="Arial"/>
    </font>
    <font>
      <sz val="8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ck">
        <color indexed="21"/>
      </left>
      <right/>
      <top style="thick">
        <color indexed="21"/>
      </top>
      <bottom/>
      <diagonal/>
    </border>
    <border>
      <left style="thin">
        <color indexed="62"/>
      </left>
      <right style="thin">
        <color indexed="62"/>
      </right>
      <top style="thick">
        <color indexed="21"/>
      </top>
      <bottom/>
      <diagonal/>
    </border>
    <border>
      <left style="thick">
        <color indexed="62"/>
      </left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thick">
        <color indexed="62"/>
      </right>
      <top/>
      <bottom style="hair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/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thick">
        <color indexed="21"/>
      </right>
      <top/>
      <bottom/>
      <diagonal/>
    </border>
    <border>
      <left style="thin">
        <color indexed="62"/>
      </left>
      <right style="thin">
        <color indexed="62"/>
      </right>
      <top style="thick">
        <color indexed="21"/>
      </top>
      <bottom style="hair">
        <color indexed="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2"/>
      </left>
      <right/>
      <top/>
      <bottom style="hair">
        <color indexed="62"/>
      </bottom>
      <diagonal/>
    </border>
    <border>
      <left/>
      <right style="thin">
        <color indexed="62"/>
      </right>
      <top style="thin">
        <color indexed="62"/>
      </top>
      <bottom style="hair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thick">
        <color indexed="62"/>
      </bottom>
      <diagonal/>
    </border>
    <border>
      <left style="thin">
        <color indexed="62"/>
      </left>
      <right style="thin">
        <color indexed="62"/>
      </right>
      <top style="hair">
        <color indexed="62"/>
      </top>
      <bottom style="thick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hair">
        <color indexed="62"/>
      </bottom>
      <diagonal/>
    </border>
    <border>
      <left style="thin">
        <color indexed="62"/>
      </left>
      <right style="medium">
        <color indexed="62"/>
      </right>
      <top style="hair">
        <color indexed="62"/>
      </top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 style="medium">
        <color indexed="18"/>
      </right>
      <top style="medium">
        <color indexed="62"/>
      </top>
      <bottom/>
      <diagonal/>
    </border>
    <border>
      <left style="medium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18"/>
      </right>
      <top/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hair">
        <color indexed="62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18"/>
      </top>
      <bottom/>
      <diagonal/>
    </border>
    <border>
      <left style="thick">
        <color indexed="21"/>
      </left>
      <right/>
      <top/>
      <bottom/>
      <diagonal/>
    </border>
    <border>
      <left style="thick">
        <color indexed="62"/>
      </left>
      <right/>
      <top style="thin">
        <color indexed="62"/>
      </top>
      <bottom style="hair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ck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/>
      <top style="thick">
        <color indexed="21"/>
      </top>
      <bottom style="thin">
        <color indexed="62"/>
      </bottom>
      <diagonal/>
    </border>
    <border>
      <left/>
      <right style="thick">
        <color indexed="21"/>
      </right>
      <top style="thick">
        <color indexed="21"/>
      </top>
      <bottom style="thin">
        <color indexed="62"/>
      </bottom>
      <diagonal/>
    </border>
  </borders>
  <cellStyleXfs count="5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7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6" fillId="3" borderId="0" xfId="0" applyFont="1" applyFill="1"/>
    <xf numFmtId="0" fontId="0" fillId="3" borderId="0" xfId="0" applyFill="1"/>
    <xf numFmtId="0" fontId="5" fillId="3" borderId="0" xfId="0" applyFont="1" applyFill="1"/>
    <xf numFmtId="0" fontId="5" fillId="3" borderId="0" xfId="0" applyFont="1" applyFill="1" applyBorder="1"/>
    <xf numFmtId="0" fontId="0" fillId="3" borderId="0" xfId="0" applyFill="1" applyBorder="1"/>
    <xf numFmtId="20" fontId="5" fillId="3" borderId="0" xfId="0" applyNumberFormat="1" applyFont="1" applyFill="1" applyBorder="1" applyAlignment="1">
      <alignment horizontal="center"/>
    </xf>
    <xf numFmtId="0" fontId="7" fillId="3" borderId="0" xfId="0" applyFont="1" applyFill="1"/>
    <xf numFmtId="20" fontId="7" fillId="3" borderId="0" xfId="0" applyNumberFormat="1" applyFont="1" applyFill="1" applyAlignment="1">
      <alignment horizontal="center"/>
    </xf>
    <xf numFmtId="46" fontId="7" fillId="3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 wrapText="1"/>
    </xf>
    <xf numFmtId="0" fontId="10" fillId="3" borderId="0" xfId="0" applyFont="1" applyFill="1" applyAlignment="1">
      <alignment horizontal="centerContinuous"/>
    </xf>
    <xf numFmtId="0" fontId="10" fillId="3" borderId="0" xfId="0" applyFont="1" applyFill="1"/>
    <xf numFmtId="0" fontId="4" fillId="3" borderId="6" xfId="0" applyFont="1" applyFill="1" applyBorder="1" applyAlignment="1">
      <alignment horizontal="left"/>
    </xf>
    <xf numFmtId="0" fontId="5" fillId="4" borderId="7" xfId="0" applyFont="1" applyFill="1" applyBorder="1" applyAlignment="1" applyProtection="1">
      <alignment horizontal="center"/>
      <protection locked="0"/>
    </xf>
    <xf numFmtId="21" fontId="5" fillId="3" borderId="7" xfId="0" applyNumberFormat="1" applyFont="1" applyFill="1" applyBorder="1" applyAlignment="1">
      <alignment horizontal="center"/>
    </xf>
    <xf numFmtId="21" fontId="5" fillId="3" borderId="7" xfId="0" applyNumberFormat="1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0" xfId="0" applyFill="1"/>
    <xf numFmtId="0" fontId="6" fillId="0" borderId="0" xfId="0" applyFont="1" applyFill="1" applyAlignment="1">
      <alignment horizontal="left"/>
    </xf>
    <xf numFmtId="21" fontId="5" fillId="4" borderId="7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3" borderId="12" xfId="0" applyFill="1" applyBorder="1"/>
    <xf numFmtId="0" fontId="4" fillId="3" borderId="0" xfId="0" applyFont="1" applyFill="1" applyBorder="1" applyAlignment="1">
      <alignment horizontal="left"/>
    </xf>
    <xf numFmtId="21" fontId="5" fillId="3" borderId="0" xfId="0" applyNumberFormat="1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 applyBorder="1" applyAlignment="1">
      <alignment horizontal="left"/>
    </xf>
    <xf numFmtId="0" fontId="0" fillId="3" borderId="0" xfId="0" applyFill="1" applyAlignment="1"/>
    <xf numFmtId="0" fontId="4" fillId="3" borderId="14" xfId="0" applyFont="1" applyFill="1" applyBorder="1" applyAlignment="1">
      <alignment horizontal="left"/>
    </xf>
    <xf numFmtId="0" fontId="4" fillId="3" borderId="0" xfId="0" applyFont="1" applyFill="1" applyBorder="1"/>
    <xf numFmtId="0" fontId="5" fillId="3" borderId="0" xfId="0" applyFont="1" applyFill="1" applyBorder="1" applyAlignment="1" applyProtection="1">
      <alignment horizontal="center"/>
      <protection locked="0"/>
    </xf>
    <xf numFmtId="21" fontId="5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/>
    <xf numFmtId="0" fontId="8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3" borderId="17" xfId="0" applyFill="1" applyBorder="1"/>
    <xf numFmtId="0" fontId="12" fillId="3" borderId="0" xfId="0" applyFont="1" applyFill="1"/>
    <xf numFmtId="0" fontId="11" fillId="3" borderId="0" xfId="0" applyFont="1" applyFill="1"/>
    <xf numFmtId="0" fontId="5" fillId="3" borderId="7" xfId="0" applyFont="1" applyFill="1" applyBorder="1" applyAlignment="1" applyProtection="1">
      <alignment horizontal="center"/>
      <protection locked="0"/>
    </xf>
    <xf numFmtId="21" fontId="5" fillId="3" borderId="7" xfId="0" applyNumberFormat="1" applyFont="1" applyFill="1" applyBorder="1" applyAlignment="1" applyProtection="1">
      <alignment horizontal="center"/>
      <protection locked="0"/>
    </xf>
    <xf numFmtId="21" fontId="5" fillId="3" borderId="7" xfId="0" applyNumberFormat="1" applyFont="1" applyFill="1" applyBorder="1" applyAlignment="1" applyProtection="1">
      <alignment horizontal="right"/>
      <protection locked="0"/>
    </xf>
    <xf numFmtId="0" fontId="4" fillId="3" borderId="18" xfId="0" applyFont="1" applyFill="1" applyBorder="1" applyAlignment="1">
      <alignment horizontal="left"/>
    </xf>
    <xf numFmtId="164" fontId="4" fillId="3" borderId="19" xfId="0" applyNumberFormat="1" applyFont="1" applyFill="1" applyBorder="1"/>
    <xf numFmtId="0" fontId="4" fillId="3" borderId="19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13" fillId="3" borderId="0" xfId="0" applyFont="1" applyFill="1"/>
    <xf numFmtId="0" fontId="4" fillId="3" borderId="19" xfId="0" applyFont="1" applyFill="1" applyBorder="1" applyAlignment="1">
      <alignment horizontal="center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2" fontId="6" fillId="3" borderId="23" xfId="0" applyNumberFormat="1" applyFont="1" applyFill="1" applyBorder="1" applyAlignment="1">
      <alignment vertical="center"/>
    </xf>
    <xf numFmtId="2" fontId="6" fillId="3" borderId="12" xfId="0" applyNumberFormat="1" applyFont="1" applyFill="1" applyBorder="1" applyAlignment="1">
      <alignment vertical="center"/>
    </xf>
    <xf numFmtId="2" fontId="4" fillId="3" borderId="23" xfId="0" applyNumberFormat="1" applyFont="1" applyFill="1" applyBorder="1" applyAlignment="1">
      <alignment vertical="center"/>
    </xf>
    <xf numFmtId="2" fontId="4" fillId="3" borderId="12" xfId="0" applyNumberFormat="1" applyFont="1" applyFill="1" applyBorder="1" applyAlignment="1">
      <alignment vertical="center"/>
    </xf>
    <xf numFmtId="2" fontId="4" fillId="3" borderId="24" xfId="0" applyNumberFormat="1" applyFont="1" applyFill="1" applyBorder="1" applyAlignment="1">
      <alignment vertical="center"/>
    </xf>
    <xf numFmtId="2" fontId="4" fillId="3" borderId="25" xfId="0" applyNumberFormat="1" applyFont="1" applyFill="1" applyBorder="1" applyAlignment="1">
      <alignment vertical="center"/>
    </xf>
    <xf numFmtId="2" fontId="4" fillId="3" borderId="0" xfId="0" applyNumberFormat="1" applyFont="1" applyFill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vertical="center"/>
    </xf>
    <xf numFmtId="0" fontId="10" fillId="3" borderId="0" xfId="0" applyFont="1" applyFill="1" applyBorder="1"/>
    <xf numFmtId="165" fontId="5" fillId="3" borderId="0" xfId="0" applyNumberFormat="1" applyFont="1" applyFill="1" applyBorder="1" applyAlignment="1">
      <alignment horizontal="left"/>
    </xf>
    <xf numFmtId="0" fontId="1" fillId="3" borderId="0" xfId="0" applyFont="1" applyFill="1"/>
    <xf numFmtId="0" fontId="6" fillId="3" borderId="0" xfId="0" applyFont="1" applyFill="1" applyBorder="1"/>
    <xf numFmtId="0" fontId="12" fillId="3" borderId="0" xfId="0" applyFont="1" applyFill="1" applyAlignment="1">
      <alignment horizontal="center"/>
    </xf>
    <xf numFmtId="20" fontId="11" fillId="3" borderId="0" xfId="0" applyNumberFormat="1" applyFont="1" applyFill="1" applyAlignment="1">
      <alignment horizontal="center"/>
    </xf>
    <xf numFmtId="46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Border="1"/>
    <xf numFmtId="0" fontId="4" fillId="3" borderId="19" xfId="0" applyFont="1" applyFill="1" applyBorder="1" applyAlignment="1">
      <alignment horizontal="center" wrapText="1"/>
    </xf>
    <xf numFmtId="164" fontId="4" fillId="3" borderId="18" xfId="0" applyNumberFormat="1" applyFont="1" applyFill="1" applyBorder="1"/>
    <xf numFmtId="0" fontId="4" fillId="3" borderId="22" xfId="0" applyFont="1" applyFill="1" applyBorder="1" applyAlignment="1">
      <alignment horizontal="left"/>
    </xf>
    <xf numFmtId="2" fontId="4" fillId="3" borderId="26" xfId="0" applyNumberFormat="1" applyFont="1" applyFill="1" applyBorder="1" applyAlignment="1">
      <alignment horizontal="left"/>
    </xf>
    <xf numFmtId="2" fontId="4" fillId="3" borderId="27" xfId="0" applyNumberFormat="1" applyFont="1" applyFill="1" applyBorder="1" applyAlignment="1">
      <alignment horizontal="left"/>
    </xf>
    <xf numFmtId="2" fontId="4" fillId="3" borderId="27" xfId="0" applyNumberFormat="1" applyFont="1" applyFill="1" applyBorder="1" applyAlignment="1">
      <alignment horizontal="right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21" fontId="8" fillId="2" borderId="32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right" wrapText="1"/>
    </xf>
    <xf numFmtId="164" fontId="4" fillId="3" borderId="0" xfId="0" applyNumberFormat="1" applyFont="1" applyFill="1" applyBorder="1"/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wrapText="1"/>
    </xf>
    <xf numFmtId="0" fontId="13" fillId="3" borderId="0" xfId="0" applyFont="1" applyFill="1" applyBorder="1"/>
    <xf numFmtId="21" fontId="5" fillId="3" borderId="22" xfId="0" applyNumberFormat="1" applyFont="1" applyFill="1" applyBorder="1" applyAlignment="1">
      <alignment horizontal="center"/>
    </xf>
    <xf numFmtId="21" fontId="5" fillId="3" borderId="22" xfId="0" applyNumberFormat="1" applyFont="1" applyFill="1" applyBorder="1" applyAlignment="1" applyProtection="1">
      <alignment horizontal="center"/>
      <protection locked="0"/>
    </xf>
    <xf numFmtId="0" fontId="4" fillId="3" borderId="34" xfId="0" applyFont="1" applyFill="1" applyBorder="1" applyAlignment="1">
      <alignment horizontal="left"/>
    </xf>
    <xf numFmtId="0" fontId="5" fillId="3" borderId="12" xfId="0" applyFont="1" applyFill="1" applyBorder="1" applyAlignment="1" applyProtection="1">
      <alignment horizontal="center"/>
      <protection locked="0"/>
    </xf>
    <xf numFmtId="21" fontId="5" fillId="3" borderId="12" xfId="0" applyNumberFormat="1" applyFont="1" applyFill="1" applyBorder="1" applyAlignment="1">
      <alignment horizontal="center"/>
    </xf>
    <xf numFmtId="21" fontId="5" fillId="3" borderId="12" xfId="0" applyNumberFormat="1" applyFont="1" applyFill="1" applyBorder="1" applyAlignment="1" applyProtection="1">
      <alignment horizontal="center"/>
      <protection locked="0"/>
    </xf>
    <xf numFmtId="2" fontId="8" fillId="3" borderId="0" xfId="0" applyNumberFormat="1" applyFont="1" applyFill="1" applyBorder="1" applyAlignment="1">
      <alignment horizontal="center"/>
    </xf>
    <xf numFmtId="0" fontId="4" fillId="3" borderId="35" xfId="0" applyFont="1" applyFill="1" applyBorder="1"/>
    <xf numFmtId="0" fontId="4" fillId="3" borderId="2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21" fontId="6" fillId="3" borderId="0" xfId="0" applyNumberFormat="1" applyFont="1" applyFill="1"/>
    <xf numFmtId="0" fontId="2" fillId="2" borderId="3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vertical="center"/>
    </xf>
    <xf numFmtId="0" fontId="0" fillId="3" borderId="38" xfId="0" applyFill="1" applyBorder="1"/>
    <xf numFmtId="21" fontId="4" fillId="3" borderId="12" xfId="0" applyNumberFormat="1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21" fontId="8" fillId="2" borderId="15" xfId="0" applyNumberFormat="1" applyFont="1" applyFill="1" applyBorder="1" applyAlignment="1">
      <alignment horizontal="center"/>
    </xf>
    <xf numFmtId="0" fontId="4" fillId="3" borderId="40" xfId="0" applyFont="1" applyFill="1" applyBorder="1" applyAlignment="1">
      <alignment horizontal="left"/>
    </xf>
    <xf numFmtId="0" fontId="5" fillId="3" borderId="22" xfId="0" applyFont="1" applyFill="1" applyBorder="1" applyAlignment="1" applyProtection="1">
      <alignment horizontal="center"/>
      <protection locked="0"/>
    </xf>
    <xf numFmtId="21" fontId="4" fillId="3" borderId="7" xfId="0" applyNumberFormat="1" applyFont="1" applyFill="1" applyBorder="1" applyAlignment="1" applyProtection="1">
      <alignment horizontal="center"/>
      <protection locked="0"/>
    </xf>
    <xf numFmtId="21" fontId="4" fillId="3" borderId="22" xfId="0" applyNumberFormat="1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>
      <alignment horizontal="center" wrapText="1"/>
    </xf>
    <xf numFmtId="0" fontId="13" fillId="3" borderId="1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left" wrapText="1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164" fontId="4" fillId="3" borderId="41" xfId="0" applyNumberFormat="1" applyFont="1" applyFill="1" applyBorder="1"/>
    <xf numFmtId="0" fontId="13" fillId="3" borderId="19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/>
    <xf numFmtId="0" fontId="4" fillId="3" borderId="1" xfId="0" applyFont="1" applyFill="1" applyBorder="1" applyAlignment="1">
      <alignment horizontal="left" wrapText="1"/>
    </xf>
    <xf numFmtId="21" fontId="5" fillId="3" borderId="43" xfId="0" applyNumberFormat="1" applyFont="1" applyFill="1" applyBorder="1" applyAlignment="1">
      <alignment horizontal="center"/>
    </xf>
    <xf numFmtId="0" fontId="4" fillId="3" borderId="44" xfId="0" applyFont="1" applyFill="1" applyBorder="1" applyAlignment="1">
      <alignment horizontal="left"/>
    </xf>
    <xf numFmtId="21" fontId="4" fillId="3" borderId="12" xfId="0" applyNumberFormat="1" applyFont="1" applyFill="1" applyBorder="1" applyAlignment="1" applyProtection="1">
      <alignment horizontal="center"/>
      <protection locked="0"/>
    </xf>
    <xf numFmtId="21" fontId="4" fillId="3" borderId="7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/>
    <xf numFmtId="0" fontId="4" fillId="3" borderId="7" xfId="0" applyFont="1" applyFill="1" applyBorder="1" applyAlignment="1" applyProtection="1">
      <alignment horizontal="center"/>
      <protection locked="0"/>
    </xf>
    <xf numFmtId="46" fontId="4" fillId="4" borderId="13" xfId="0" applyNumberFormat="1" applyFont="1" applyFill="1" applyBorder="1" applyAlignment="1" applyProtection="1">
      <alignment horizontal="center"/>
      <protection locked="0"/>
    </xf>
    <xf numFmtId="46" fontId="4" fillId="4" borderId="11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21" fontId="4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vertical="center"/>
    </xf>
    <xf numFmtId="0" fontId="4" fillId="0" borderId="0" xfId="0" applyFont="1"/>
    <xf numFmtId="0" fontId="9" fillId="2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65" fontId="5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" borderId="3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111500" y="0"/>
          <a:ext cx="77470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88620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3886200" y="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388620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101600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3111500" y="0"/>
          <a:ext cx="77470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3886200" y="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177800</xdr:rowOff>
    </xdr:from>
    <xdr:to>
      <xdr:col>3</xdr:col>
      <xdr:colOff>558800</xdr:colOff>
      <xdr:row>7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7800"/>
          <a:ext cx="4076700" cy="107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901700</xdr:colOff>
      <xdr:row>1</xdr:row>
      <xdr:rowOff>63500</xdr:rowOff>
    </xdr:from>
    <xdr:to>
      <xdr:col>5</xdr:col>
      <xdr:colOff>304800</xdr:colOff>
      <xdr:row>8</xdr:row>
      <xdr:rowOff>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279400"/>
          <a:ext cx="4064000" cy="107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13</xdr:row>
      <xdr:rowOff>0</xdr:rowOff>
    </xdr:from>
    <xdr:to>
      <xdr:col>3</xdr:col>
      <xdr:colOff>495300</xdr:colOff>
      <xdr:row>14</xdr:row>
      <xdr:rowOff>50800</xdr:rowOff>
    </xdr:to>
    <xdr:sp macro="" textlink="">
      <xdr:nvSpPr>
        <xdr:cNvPr id="6155" name="Rectangle 11"/>
        <xdr:cNvSpPr>
          <a:spLocks noChangeArrowheads="1"/>
        </xdr:cNvSpPr>
      </xdr:nvSpPr>
      <xdr:spPr bwMode="auto">
        <a:xfrm>
          <a:off x="4000500" y="21717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1308100</xdr:colOff>
      <xdr:row>13</xdr:row>
      <xdr:rowOff>0</xdr:rowOff>
    </xdr:from>
    <xdr:to>
      <xdr:col>8</xdr:col>
      <xdr:colOff>1308100</xdr:colOff>
      <xdr:row>14</xdr:row>
      <xdr:rowOff>50800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8470900" y="21717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12700</xdr:colOff>
      <xdr:row>13</xdr:row>
      <xdr:rowOff>0</xdr:rowOff>
    </xdr:from>
    <xdr:to>
      <xdr:col>4</xdr:col>
      <xdr:colOff>12700</xdr:colOff>
      <xdr:row>14</xdr:row>
      <xdr:rowOff>50800</xdr:rowOff>
    </xdr:to>
    <xdr:sp macro="" textlink="">
      <xdr:nvSpPr>
        <xdr:cNvPr id="6157" name="Rectangle 13"/>
        <xdr:cNvSpPr>
          <a:spLocks noChangeArrowheads="1"/>
        </xdr:cNvSpPr>
      </xdr:nvSpPr>
      <xdr:spPr bwMode="auto">
        <a:xfrm>
          <a:off x="4152900" y="21717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495300</xdr:colOff>
      <xdr:row>13</xdr:row>
      <xdr:rowOff>0</xdr:rowOff>
    </xdr:from>
    <xdr:to>
      <xdr:col>3</xdr:col>
      <xdr:colOff>495300</xdr:colOff>
      <xdr:row>14</xdr:row>
      <xdr:rowOff>50800</xdr:rowOff>
    </xdr:to>
    <xdr:sp macro="" textlink="">
      <xdr:nvSpPr>
        <xdr:cNvPr id="6158" name="Rectangle 14"/>
        <xdr:cNvSpPr>
          <a:spLocks noChangeArrowheads="1"/>
        </xdr:cNvSpPr>
      </xdr:nvSpPr>
      <xdr:spPr bwMode="auto">
        <a:xfrm>
          <a:off x="4000500" y="21717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584200</xdr:colOff>
      <xdr:row>13</xdr:row>
      <xdr:rowOff>0</xdr:rowOff>
    </xdr:from>
    <xdr:to>
      <xdr:col>6</xdr:col>
      <xdr:colOff>584200</xdr:colOff>
      <xdr:row>14</xdr:row>
      <xdr:rowOff>50800</xdr:rowOff>
    </xdr:to>
    <xdr:sp macro="" textlink="">
      <xdr:nvSpPr>
        <xdr:cNvPr id="6160" name="Rectangle 16"/>
        <xdr:cNvSpPr>
          <a:spLocks noChangeArrowheads="1"/>
        </xdr:cNvSpPr>
      </xdr:nvSpPr>
      <xdr:spPr bwMode="auto">
        <a:xfrm>
          <a:off x="6223000" y="21717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1485900</xdr:colOff>
      <xdr:row>32</xdr:row>
      <xdr:rowOff>127000</xdr:rowOff>
    </xdr:from>
    <xdr:to>
      <xdr:col>8</xdr:col>
      <xdr:colOff>977900</xdr:colOff>
      <xdr:row>38</xdr:row>
      <xdr:rowOff>101600</xdr:rowOff>
    </xdr:to>
    <xdr:grpSp>
      <xdr:nvGrpSpPr>
        <xdr:cNvPr id="6164" name="Group 20"/>
        <xdr:cNvGrpSpPr>
          <a:grpSpLocks/>
        </xdr:cNvGrpSpPr>
      </xdr:nvGrpSpPr>
      <xdr:grpSpPr bwMode="auto">
        <a:xfrm>
          <a:off x="3086100" y="5435600"/>
          <a:ext cx="5054600" cy="965200"/>
          <a:chOff x="253" y="491"/>
          <a:chExt cx="398" cy="76"/>
        </a:xfrm>
      </xdr:grpSpPr>
      <xdr:sp macro="" textlink="">
        <xdr:nvSpPr>
          <xdr:cNvPr id="6154" name="Rectangle 10"/>
          <xdr:cNvSpPr>
            <a:spLocks noChangeArrowheads="1"/>
          </xdr:cNvSpPr>
        </xdr:nvSpPr>
        <xdr:spPr bwMode="auto">
          <a:xfrm>
            <a:off x="329" y="493"/>
            <a:ext cx="322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Wednesday Night Boat of the Year scoring and trophy sponsored by Alan Drew and North Sails Annapolis Loft. (410) 991-3636 or aland@sales.northsails.com</a:t>
            </a:r>
          </a:p>
        </xdr:txBody>
      </xdr:sp>
      <xdr:pic>
        <xdr:nvPicPr>
          <xdr:cNvPr id="6161" name="Picture 1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3" y="491"/>
            <a:ext cx="75" cy="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3</xdr:col>
      <xdr:colOff>495300</xdr:colOff>
      <xdr:row>12</xdr:row>
      <xdr:rowOff>139700</xdr:rowOff>
    </xdr:from>
    <xdr:to>
      <xdr:col>3</xdr:col>
      <xdr:colOff>495300</xdr:colOff>
      <xdr:row>14</xdr:row>
      <xdr:rowOff>25400</xdr:rowOff>
    </xdr:to>
    <xdr:sp macro="" textlink="">
      <xdr:nvSpPr>
        <xdr:cNvPr id="2" name="Rectangle -1023"/>
        <xdr:cNvSpPr>
          <a:spLocks noChangeArrowheads="1"/>
        </xdr:cNvSpPr>
      </xdr:nvSpPr>
      <xdr:spPr bwMode="auto">
        <a:xfrm>
          <a:off x="4000500" y="21463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P144"/>
  <sheetViews>
    <sheetView topLeftCell="A10" workbookViewId="0">
      <selection activeCell="B40" sqref="B40:C40"/>
    </sheetView>
  </sheetViews>
  <sheetFormatPr baseColWidth="10" defaultColWidth="8.83203125" defaultRowHeight="12" zeroHeight="1" x14ac:dyDescent="0"/>
  <cols>
    <col min="1" max="1" width="19.83203125" customWidth="1"/>
    <col min="2" max="2" width="19.6640625" customWidth="1"/>
    <col min="3" max="3" width="11.5" customWidth="1"/>
    <col min="4" max="4" width="8.1640625" customWidth="1"/>
    <col min="5" max="5" width="7.6640625" customWidth="1"/>
    <col min="6" max="6" width="8.83203125" customWidth="1"/>
    <col min="7" max="7" width="25.1640625" customWidth="1"/>
    <col min="8" max="8" width="12.6640625" customWidth="1"/>
    <col min="9" max="40" width="8.6640625" customWidth="1"/>
  </cols>
  <sheetData>
    <row r="1" spans="1:42" ht="13" hidden="1" thickBot="1"/>
    <row r="2" spans="1:42" ht="13" hidden="1" thickBot="1"/>
    <row r="3" spans="1:42" ht="13" hidden="1" thickBot="1"/>
    <row r="4" spans="1:42" ht="13" hidden="1" thickBot="1"/>
    <row r="5" spans="1:42" ht="13" hidden="1" thickBot="1"/>
    <row r="6" spans="1:42" ht="13" hidden="1" thickBot="1"/>
    <row r="7" spans="1:42" ht="13" hidden="1" thickBot="1"/>
    <row r="8" spans="1:42" ht="13" hidden="1" thickBot="1"/>
    <row r="9" spans="1:42" ht="13" hidden="1" thickBot="1"/>
    <row r="10" spans="1:42" ht="14" thickTop="1">
      <c r="A10" s="1" t="s">
        <v>52</v>
      </c>
      <c r="B10" s="2" t="s">
        <v>52</v>
      </c>
      <c r="C10" s="2" t="s">
        <v>54</v>
      </c>
      <c r="D10" s="2" t="s">
        <v>82</v>
      </c>
      <c r="E10" s="2" t="s">
        <v>75</v>
      </c>
      <c r="F10" s="125" t="s">
        <v>55</v>
      </c>
      <c r="G10" s="3" t="s">
        <v>52</v>
      </c>
      <c r="I10" s="4"/>
      <c r="J10" s="4"/>
      <c r="K10" s="4"/>
      <c r="L10" s="4"/>
      <c r="M10" s="4"/>
      <c r="N10" s="4"/>
      <c r="O10" s="4"/>
      <c r="P10" s="4"/>
      <c r="Q10" s="4"/>
      <c r="R10" s="5"/>
      <c r="S10" s="5"/>
      <c r="T10" s="6"/>
      <c r="U10" s="6"/>
      <c r="V10" s="6"/>
      <c r="W10" s="6"/>
      <c r="X10" s="6"/>
      <c r="Y10" s="6"/>
      <c r="Z10" s="6"/>
      <c r="AA10" s="6"/>
      <c r="AB10" s="4"/>
      <c r="AC10" s="4"/>
      <c r="AD10" s="4"/>
      <c r="AE10" s="4"/>
      <c r="AF10" s="4"/>
      <c r="AG10" s="4"/>
      <c r="AH10" s="4"/>
      <c r="AI10" s="5"/>
      <c r="AJ10" s="4"/>
      <c r="AK10" s="7"/>
      <c r="AL10" s="7"/>
      <c r="AM10" s="7"/>
      <c r="AN10" s="5"/>
      <c r="AP10" s="5"/>
    </row>
    <row r="11" spans="1:42" ht="14" thickBot="1">
      <c r="A11" s="34" t="s">
        <v>56</v>
      </c>
      <c r="B11" s="34" t="s">
        <v>57</v>
      </c>
      <c r="C11" s="34" t="s">
        <v>58</v>
      </c>
      <c r="D11" s="124" t="s">
        <v>59</v>
      </c>
      <c r="E11" s="124" t="s">
        <v>59</v>
      </c>
      <c r="F11" s="124" t="s">
        <v>60</v>
      </c>
      <c r="G11" s="35" t="s">
        <v>51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P11" s="5"/>
    </row>
    <row r="12" spans="1:42" s="32" customFormat="1" ht="15" customHeight="1" thickTop="1">
      <c r="A12" s="56" t="s">
        <v>3</v>
      </c>
      <c r="B12" s="56" t="s">
        <v>119</v>
      </c>
      <c r="C12" s="138">
        <v>93408</v>
      </c>
      <c r="D12" s="139">
        <v>153</v>
      </c>
      <c r="E12" s="139">
        <v>153</v>
      </c>
      <c r="F12" s="93">
        <v>0.78236130867709819</v>
      </c>
      <c r="G12" s="140" t="s">
        <v>25</v>
      </c>
      <c r="H12"/>
    </row>
    <row r="13" spans="1:42" ht="15" customHeight="1">
      <c r="A13" s="141" t="s">
        <v>103</v>
      </c>
      <c r="B13" s="141" t="s">
        <v>104</v>
      </c>
      <c r="C13" s="142">
        <v>32939</v>
      </c>
      <c r="D13" s="143">
        <v>75</v>
      </c>
      <c r="E13" s="143">
        <v>72</v>
      </c>
      <c r="F13" s="144">
        <v>0.88424437299035374</v>
      </c>
      <c r="G13" s="141" t="s">
        <v>121</v>
      </c>
    </row>
    <row r="14" spans="1:42" ht="15" customHeight="1">
      <c r="A14" s="58" t="s">
        <v>29</v>
      </c>
      <c r="B14" s="58" t="s">
        <v>30</v>
      </c>
      <c r="C14" s="128">
        <v>954</v>
      </c>
      <c r="D14" s="92">
        <v>159</v>
      </c>
      <c r="E14" s="92">
        <v>159</v>
      </c>
      <c r="F14" s="57">
        <v>0.7757404795486601</v>
      </c>
      <c r="G14" s="59" t="s">
        <v>31</v>
      </c>
    </row>
    <row r="15" spans="1:42" ht="15" customHeight="1">
      <c r="A15" s="58" t="s">
        <v>61</v>
      </c>
      <c r="B15" s="58" t="s">
        <v>120</v>
      </c>
      <c r="C15" s="127">
        <v>110</v>
      </c>
      <c r="D15" s="63">
        <v>132</v>
      </c>
      <c r="E15" s="63">
        <v>132</v>
      </c>
      <c r="F15" s="57">
        <v>0.80645161290322576</v>
      </c>
      <c r="G15" s="58" t="s">
        <v>26</v>
      </c>
    </row>
    <row r="16" spans="1:42" ht="15" customHeight="1">
      <c r="A16" s="58" t="s">
        <v>32</v>
      </c>
      <c r="B16" s="58" t="s">
        <v>101</v>
      </c>
      <c r="C16" s="128">
        <v>60167</v>
      </c>
      <c r="D16" s="92">
        <v>78</v>
      </c>
      <c r="E16" s="92">
        <v>78</v>
      </c>
      <c r="F16" s="57">
        <v>0.87579617834394907</v>
      </c>
      <c r="G16" s="59" t="s">
        <v>33</v>
      </c>
    </row>
    <row r="17" spans="1:7" ht="15" customHeight="1">
      <c r="A17" s="58" t="s">
        <v>102</v>
      </c>
      <c r="B17" s="58" t="s">
        <v>115</v>
      </c>
      <c r="C17" s="128">
        <v>476</v>
      </c>
      <c r="D17" s="92">
        <v>153</v>
      </c>
      <c r="E17" s="92">
        <v>150</v>
      </c>
      <c r="F17" s="57">
        <v>0.7857142857142857</v>
      </c>
      <c r="G17" s="59" t="s">
        <v>66</v>
      </c>
    </row>
    <row r="18" spans="1:7" ht="15" customHeight="1">
      <c r="A18" s="58" t="s">
        <v>113</v>
      </c>
      <c r="B18" s="58" t="s">
        <v>77</v>
      </c>
      <c r="C18" s="128">
        <v>51218</v>
      </c>
      <c r="D18" s="92">
        <v>54</v>
      </c>
      <c r="E18" s="92">
        <v>48</v>
      </c>
      <c r="F18" s="57">
        <v>0.91973244147157196</v>
      </c>
      <c r="G18" s="59" t="s">
        <v>114</v>
      </c>
    </row>
    <row r="19" spans="1:7" ht="15" customHeight="1">
      <c r="A19" s="58" t="s">
        <v>64</v>
      </c>
      <c r="B19" s="58" t="s">
        <v>11</v>
      </c>
      <c r="C19" s="128">
        <v>93497</v>
      </c>
      <c r="D19" s="92">
        <v>66</v>
      </c>
      <c r="E19" s="92">
        <v>63</v>
      </c>
      <c r="F19" s="57">
        <v>0.89722675367047311</v>
      </c>
      <c r="G19" s="59" t="s">
        <v>27</v>
      </c>
    </row>
    <row r="20" spans="1:7" ht="15" customHeight="1">
      <c r="A20" s="58" t="s">
        <v>128</v>
      </c>
      <c r="B20" s="58" t="s">
        <v>129</v>
      </c>
      <c r="C20" s="128">
        <v>32508</v>
      </c>
      <c r="D20" s="92">
        <v>114</v>
      </c>
      <c r="E20" s="92">
        <v>114</v>
      </c>
      <c r="F20" s="57">
        <v>0.82831325301204817</v>
      </c>
      <c r="G20" s="59" t="s">
        <v>133</v>
      </c>
    </row>
    <row r="21" spans="1:7" ht="15" customHeight="1">
      <c r="A21" s="58" t="s">
        <v>146</v>
      </c>
      <c r="B21" s="58" t="s">
        <v>115</v>
      </c>
      <c r="C21" s="128">
        <v>30314</v>
      </c>
      <c r="D21" s="92">
        <v>147</v>
      </c>
      <c r="E21" s="92">
        <v>144</v>
      </c>
      <c r="F21" s="57">
        <v>0.79250720461095103</v>
      </c>
      <c r="G21" s="59" t="s">
        <v>147</v>
      </c>
    </row>
    <row r="22" spans="1:7" ht="15" customHeight="1">
      <c r="A22" s="58" t="s">
        <v>130</v>
      </c>
      <c r="B22" s="58" t="s">
        <v>34</v>
      </c>
      <c r="C22" s="128">
        <v>13127</v>
      </c>
      <c r="D22" s="92">
        <v>192</v>
      </c>
      <c r="E22" s="92"/>
      <c r="F22" s="57">
        <v>0.74123989218328845</v>
      </c>
      <c r="G22" s="59" t="s">
        <v>131</v>
      </c>
    </row>
    <row r="23" spans="1:7" ht="15" customHeight="1">
      <c r="A23" s="58" t="s">
        <v>20</v>
      </c>
      <c r="B23" s="58" t="s">
        <v>132</v>
      </c>
      <c r="C23" s="128">
        <v>129</v>
      </c>
      <c r="D23" s="92">
        <v>171</v>
      </c>
      <c r="E23" s="92">
        <v>171</v>
      </c>
      <c r="F23" s="57">
        <v>0.76282940360610263</v>
      </c>
      <c r="G23" s="59" t="s">
        <v>21</v>
      </c>
    </row>
    <row r="24" spans="1:7" ht="15" customHeight="1">
      <c r="A24" s="59" t="s">
        <v>65</v>
      </c>
      <c r="B24" s="59" t="s">
        <v>116</v>
      </c>
      <c r="C24" s="128">
        <v>93040</v>
      </c>
      <c r="D24" s="92">
        <v>144</v>
      </c>
      <c r="E24" s="92">
        <v>141</v>
      </c>
      <c r="F24" s="57">
        <v>0.79594790159189577</v>
      </c>
      <c r="G24" s="59" t="s">
        <v>28</v>
      </c>
    </row>
    <row r="25" spans="1:7" ht="15" customHeight="1">
      <c r="A25" s="58" t="s">
        <v>15</v>
      </c>
      <c r="B25" s="58" t="s">
        <v>101</v>
      </c>
      <c r="C25" s="128" t="s">
        <v>23</v>
      </c>
      <c r="D25" s="145">
        <v>78</v>
      </c>
      <c r="E25" s="145">
        <v>78</v>
      </c>
      <c r="F25" s="57">
        <v>0.87579617834394907</v>
      </c>
      <c r="G25" s="59" t="s">
        <v>100</v>
      </c>
    </row>
    <row r="26" spans="1:7" ht="15" customHeight="1">
      <c r="A26" s="58" t="s">
        <v>134</v>
      </c>
      <c r="B26" s="58" t="s">
        <v>101</v>
      </c>
      <c r="C26" s="128" t="s">
        <v>135</v>
      </c>
      <c r="D26" s="92">
        <v>90</v>
      </c>
      <c r="E26" s="92">
        <v>87</v>
      </c>
      <c r="F26" s="57">
        <v>0.86342229199372056</v>
      </c>
      <c r="G26" s="59" t="s">
        <v>136</v>
      </c>
    </row>
    <row r="27" spans="1:7" ht="15" customHeight="1">
      <c r="A27" s="58" t="s">
        <v>62</v>
      </c>
      <c r="B27" s="58" t="s">
        <v>63</v>
      </c>
      <c r="C27" s="128">
        <v>12041</v>
      </c>
      <c r="D27" s="92">
        <v>138</v>
      </c>
      <c r="E27" s="92">
        <v>138</v>
      </c>
      <c r="F27" s="57">
        <v>0.79941860465116277</v>
      </c>
      <c r="G27" s="59" t="s">
        <v>53</v>
      </c>
    </row>
    <row r="28" spans="1:7" ht="15" customHeight="1">
      <c r="A28" s="58" t="s">
        <v>137</v>
      </c>
      <c r="B28" s="58" t="s">
        <v>138</v>
      </c>
      <c r="C28" s="128">
        <v>93596</v>
      </c>
      <c r="D28" s="92">
        <v>201</v>
      </c>
      <c r="E28" s="92">
        <v>201</v>
      </c>
      <c r="F28" s="57">
        <v>0.73235685752330226</v>
      </c>
      <c r="G28" s="59" t="s">
        <v>139</v>
      </c>
    </row>
    <row r="29" spans="1:7" ht="15" customHeight="1">
      <c r="A29" s="58" t="s">
        <v>105</v>
      </c>
      <c r="B29" s="58" t="s">
        <v>106</v>
      </c>
      <c r="C29" s="128">
        <v>52196</v>
      </c>
      <c r="D29" s="92">
        <v>141</v>
      </c>
      <c r="E29" s="92">
        <v>138</v>
      </c>
      <c r="F29" s="57">
        <v>0.79941860465116277</v>
      </c>
      <c r="G29" s="59" t="s">
        <v>107</v>
      </c>
    </row>
    <row r="30" spans="1:7" ht="15" customHeight="1">
      <c r="A30" s="58" t="s">
        <v>78</v>
      </c>
      <c r="B30" s="58" t="s">
        <v>79</v>
      </c>
      <c r="C30" s="128" t="s">
        <v>76</v>
      </c>
      <c r="D30" s="92">
        <v>105</v>
      </c>
      <c r="E30" s="92">
        <v>96</v>
      </c>
      <c r="F30" s="57">
        <v>0.85139318885448911</v>
      </c>
      <c r="G30" s="59" t="s">
        <v>140</v>
      </c>
    </row>
    <row r="31" spans="1:7" ht="15" customHeight="1">
      <c r="A31" s="58" t="s">
        <v>35</v>
      </c>
      <c r="B31" s="58" t="s">
        <v>36</v>
      </c>
      <c r="C31" s="128">
        <v>342</v>
      </c>
      <c r="D31" s="92">
        <v>180</v>
      </c>
      <c r="E31" s="92">
        <v>180</v>
      </c>
      <c r="F31" s="57">
        <v>0.75342465753424659</v>
      </c>
      <c r="G31" s="59" t="s">
        <v>37</v>
      </c>
    </row>
    <row r="32" spans="1:7" ht="15" customHeight="1">
      <c r="A32" s="58" t="s">
        <v>38</v>
      </c>
      <c r="B32" s="58" t="s">
        <v>39</v>
      </c>
      <c r="C32" s="128">
        <v>3004</v>
      </c>
      <c r="D32" s="92">
        <v>240</v>
      </c>
      <c r="E32" s="92">
        <v>240</v>
      </c>
      <c r="F32" s="57">
        <v>0.69620253164556967</v>
      </c>
      <c r="G32" s="59" t="s">
        <v>40</v>
      </c>
    </row>
    <row r="33" spans="1:7" ht="15" customHeight="1">
      <c r="A33" s="58" t="s">
        <v>41</v>
      </c>
      <c r="B33" s="58" t="s">
        <v>42</v>
      </c>
      <c r="C33" s="128"/>
      <c r="D33" s="92">
        <v>246</v>
      </c>
      <c r="E33" s="92">
        <v>246</v>
      </c>
      <c r="F33" s="57">
        <v>0.69095477386934678</v>
      </c>
      <c r="G33" s="59" t="s">
        <v>43</v>
      </c>
    </row>
    <row r="34" spans="1:7" ht="15" customHeight="1">
      <c r="A34" s="58" t="s">
        <v>108</v>
      </c>
      <c r="B34" s="58" t="s">
        <v>112</v>
      </c>
      <c r="C34" s="128">
        <v>93413</v>
      </c>
      <c r="D34" s="92">
        <v>171</v>
      </c>
      <c r="E34" s="92">
        <v>171</v>
      </c>
      <c r="F34" s="57">
        <v>0.76282940360610263</v>
      </c>
      <c r="G34" s="59" t="s">
        <v>49</v>
      </c>
    </row>
    <row r="35" spans="1:7" ht="15" customHeight="1">
      <c r="A35" s="58" t="s">
        <v>16</v>
      </c>
      <c r="B35" s="58" t="s">
        <v>101</v>
      </c>
      <c r="C35" s="128">
        <v>83489</v>
      </c>
      <c r="D35" s="92">
        <v>78</v>
      </c>
      <c r="E35" s="92">
        <v>78</v>
      </c>
      <c r="F35" s="57">
        <v>0.87579617834394907</v>
      </c>
      <c r="G35" s="59" t="s">
        <v>73</v>
      </c>
    </row>
    <row r="36" spans="1:7" ht="15" customHeight="1">
      <c r="A36" s="58" t="s">
        <v>118</v>
      </c>
      <c r="B36" s="58" t="s">
        <v>24</v>
      </c>
      <c r="C36" s="127">
        <v>192</v>
      </c>
      <c r="D36" s="92">
        <v>174</v>
      </c>
      <c r="E36" s="92">
        <v>174</v>
      </c>
      <c r="F36" s="57">
        <v>0.75966850828729282</v>
      </c>
      <c r="G36" s="59" t="s">
        <v>50</v>
      </c>
    </row>
    <row r="37" spans="1:7" ht="15" customHeight="1">
      <c r="A37" s="58" t="s">
        <v>44</v>
      </c>
      <c r="B37" s="58" t="s">
        <v>45</v>
      </c>
      <c r="C37" s="128">
        <v>40.5</v>
      </c>
      <c r="D37" s="92">
        <v>129</v>
      </c>
      <c r="E37" s="92">
        <v>129</v>
      </c>
      <c r="F37" s="57">
        <v>0.81001472754050075</v>
      </c>
      <c r="G37" s="59" t="s">
        <v>88</v>
      </c>
    </row>
    <row r="38" spans="1:7" ht="15" customHeight="1">
      <c r="A38" s="146" t="s">
        <v>126</v>
      </c>
      <c r="B38" s="146" t="s">
        <v>127</v>
      </c>
      <c r="C38" s="105">
        <v>63233</v>
      </c>
      <c r="D38" s="147">
        <v>180</v>
      </c>
      <c r="E38" s="147">
        <v>180</v>
      </c>
      <c r="F38" s="148">
        <v>0.75342465753424659</v>
      </c>
      <c r="G38" s="149" t="s">
        <v>89</v>
      </c>
    </row>
    <row r="39" spans="1:7" ht="15" customHeight="1">
      <c r="A39" s="58" t="s">
        <v>12</v>
      </c>
      <c r="B39" s="58" t="s">
        <v>13</v>
      </c>
      <c r="C39" s="127">
        <v>15</v>
      </c>
      <c r="D39" s="63">
        <v>180</v>
      </c>
      <c r="E39" s="92"/>
      <c r="F39" s="57">
        <v>0.75342465753424659</v>
      </c>
      <c r="G39" s="59" t="s">
        <v>14</v>
      </c>
    </row>
    <row r="40" spans="1:7" ht="15" customHeight="1">
      <c r="A40" s="58" t="s">
        <v>46</v>
      </c>
      <c r="B40" s="58" t="s">
        <v>47</v>
      </c>
      <c r="C40" s="127">
        <v>188</v>
      </c>
      <c r="D40" s="63">
        <v>210</v>
      </c>
      <c r="E40" s="92">
        <v>210</v>
      </c>
      <c r="F40" s="57">
        <v>0.72368421052631582</v>
      </c>
      <c r="G40" s="59" t="s">
        <v>48</v>
      </c>
    </row>
    <row r="41" spans="1:7" ht="15" customHeight="1">
      <c r="A41" s="58" t="s">
        <v>117</v>
      </c>
      <c r="B41" s="58" t="s">
        <v>115</v>
      </c>
      <c r="C41" s="128">
        <v>40585</v>
      </c>
      <c r="D41" s="92">
        <v>147</v>
      </c>
      <c r="E41" s="92">
        <v>144</v>
      </c>
      <c r="F41" s="57">
        <v>0.79250720461095103</v>
      </c>
      <c r="G41" s="59" t="s">
        <v>4</v>
      </c>
    </row>
    <row r="42" spans="1:7" ht="15" customHeight="1">
      <c r="A42" s="58" t="s">
        <v>90</v>
      </c>
      <c r="B42" s="58" t="s">
        <v>112</v>
      </c>
      <c r="C42" s="128">
        <v>15</v>
      </c>
      <c r="D42" s="92">
        <v>177</v>
      </c>
      <c r="E42" s="92">
        <v>177</v>
      </c>
      <c r="F42" s="57">
        <v>0.75653370013755161</v>
      </c>
      <c r="G42" s="59" t="s">
        <v>91</v>
      </c>
    </row>
    <row r="43" spans="1:7" ht="15" customHeight="1">
      <c r="A43" s="58" t="s">
        <v>69</v>
      </c>
      <c r="B43" s="58" t="s">
        <v>70</v>
      </c>
      <c r="C43" s="128">
        <v>22</v>
      </c>
      <c r="D43" s="92">
        <v>84</v>
      </c>
      <c r="E43" s="92">
        <v>81</v>
      </c>
      <c r="F43" s="57">
        <v>0.87163232963549919</v>
      </c>
      <c r="G43" s="59" t="s">
        <v>71</v>
      </c>
    </row>
    <row r="44" spans="1:7" ht="15" customHeight="1">
      <c r="A44" s="37"/>
      <c r="B44" s="37"/>
      <c r="C44" s="105"/>
      <c r="D44" s="105"/>
      <c r="E44" s="105"/>
      <c r="F44" s="107"/>
      <c r="G44" s="108"/>
    </row>
    <row r="45" spans="1:7" ht="15" customHeight="1">
      <c r="A45" s="37"/>
      <c r="B45" s="112" t="s">
        <v>81</v>
      </c>
      <c r="C45" s="105"/>
      <c r="D45" s="105"/>
      <c r="E45" s="105"/>
      <c r="F45" s="107"/>
      <c r="G45" s="108"/>
    </row>
    <row r="46" spans="1:7" ht="15" customHeight="1">
      <c r="A46" s="43"/>
      <c r="B46" s="43"/>
      <c r="C46" s="109"/>
      <c r="D46" s="109"/>
      <c r="E46" s="109"/>
      <c r="F46" s="107"/>
      <c r="G46" s="43"/>
    </row>
    <row r="47" spans="1:7" ht="15" customHeight="1">
      <c r="A47" s="37"/>
      <c r="B47" s="37"/>
      <c r="C47" s="105"/>
      <c r="D47" s="105"/>
      <c r="E47" s="105"/>
      <c r="F47" s="107"/>
      <c r="G47" s="108"/>
    </row>
    <row r="48" spans="1:7" ht="15" customHeight="1">
      <c r="A48" s="37"/>
      <c r="B48" s="37"/>
      <c r="C48" s="105"/>
      <c r="D48" s="105"/>
      <c r="E48" s="105"/>
      <c r="F48" s="107"/>
      <c r="G48" s="108"/>
    </row>
    <row r="49" spans="1:7" ht="15" customHeight="1">
      <c r="A49" s="37"/>
      <c r="B49" s="37"/>
      <c r="C49" s="105"/>
      <c r="D49" s="105"/>
      <c r="E49" s="105"/>
      <c r="F49" s="107"/>
      <c r="G49" s="108"/>
    </row>
    <row r="50" spans="1:7" ht="15" customHeight="1">
      <c r="A50" s="37"/>
      <c r="B50" s="37"/>
      <c r="C50" s="105"/>
      <c r="D50" s="105"/>
      <c r="E50" s="105"/>
      <c r="F50" s="107"/>
      <c r="G50" s="108"/>
    </row>
    <row r="51" spans="1:7" ht="15" customHeight="1">
      <c r="A51" s="37"/>
      <c r="B51" s="37"/>
      <c r="C51" s="105"/>
      <c r="D51" s="105"/>
      <c r="E51" s="111"/>
      <c r="F51" s="107"/>
      <c r="G51" s="108"/>
    </row>
    <row r="52" spans="1:7" ht="15" customHeight="1">
      <c r="A52" s="37"/>
      <c r="B52" s="37"/>
      <c r="C52" s="105"/>
      <c r="D52" s="105"/>
      <c r="E52" s="106"/>
      <c r="F52" s="107"/>
      <c r="G52" s="108"/>
    </row>
    <row r="53" spans="1:7" ht="16" customHeight="1">
      <c r="A53" s="37"/>
      <c r="B53" s="37"/>
      <c r="C53" s="109"/>
      <c r="D53" s="109"/>
      <c r="E53" s="110"/>
      <c r="F53" s="107"/>
      <c r="G53" s="108"/>
    </row>
    <row r="54" spans="1:7" ht="13">
      <c r="A54" s="37"/>
      <c r="C54" s="109"/>
      <c r="D54" s="109"/>
      <c r="E54" s="110"/>
      <c r="F54" s="107"/>
      <c r="G54" s="108"/>
    </row>
    <row r="55" spans="1:7" ht="13">
      <c r="A55" s="37"/>
      <c r="B55" s="37"/>
      <c r="C55" s="105"/>
      <c r="D55" s="105"/>
      <c r="E55" s="111"/>
      <c r="F55" s="107"/>
      <c r="G55" s="108"/>
    </row>
    <row r="56" spans="1:7" ht="13">
      <c r="A56" s="37"/>
      <c r="B56" s="37"/>
      <c r="C56" s="105"/>
      <c r="D56" s="105"/>
      <c r="E56" s="111"/>
      <c r="F56" s="107"/>
      <c r="G56" s="108"/>
    </row>
    <row r="57" spans="1:7" ht="13">
      <c r="A57" s="37"/>
      <c r="B57" s="37"/>
      <c r="C57" s="105"/>
      <c r="D57" s="105"/>
      <c r="E57" s="111"/>
      <c r="F57" s="107"/>
      <c r="G57" s="108"/>
    </row>
    <row r="58" spans="1:7" ht="13">
      <c r="A58" s="37"/>
      <c r="B58" s="37"/>
      <c r="C58" s="105"/>
      <c r="D58" s="105"/>
      <c r="E58" s="111"/>
      <c r="F58" s="107"/>
      <c r="G58" s="108"/>
    </row>
    <row r="59" spans="1:7" ht="13">
      <c r="A59" s="37"/>
      <c r="B59" s="37"/>
      <c r="C59" s="105"/>
      <c r="D59" s="105"/>
      <c r="E59" s="111"/>
      <c r="F59" s="107"/>
      <c r="G59" s="108"/>
    </row>
    <row r="60" spans="1:7" ht="13">
      <c r="A60" s="37"/>
      <c r="B60" s="37"/>
      <c r="C60" s="105"/>
      <c r="D60" s="105"/>
      <c r="E60" s="111"/>
      <c r="F60" s="107"/>
      <c r="G60" s="108"/>
    </row>
    <row r="61" spans="1:7">
      <c r="A61" s="9"/>
      <c r="B61" s="9"/>
      <c r="C61" s="9"/>
      <c r="D61" s="9"/>
      <c r="E61" s="9"/>
      <c r="F61" s="9"/>
      <c r="G61" s="9"/>
    </row>
    <row r="62" spans="1:7">
      <c r="A62" s="9"/>
      <c r="B62" s="9"/>
      <c r="C62" s="9"/>
      <c r="D62" s="9"/>
      <c r="E62" s="9"/>
      <c r="F62" s="9"/>
      <c r="G62" s="9"/>
    </row>
    <row r="63" spans="1:7" ht="13">
      <c r="A63" s="9"/>
      <c r="B63" s="62"/>
      <c r="C63" s="9"/>
      <c r="D63" s="9"/>
      <c r="E63" s="9"/>
      <c r="F63" s="9"/>
      <c r="G63" s="9"/>
    </row>
    <row r="64" spans="1:7">
      <c r="A64" s="9"/>
      <c r="B64" s="9"/>
      <c r="C64" s="9"/>
      <c r="D64" s="9"/>
      <c r="E64" s="9"/>
      <c r="F64" s="9"/>
      <c r="G64" s="9"/>
    </row>
    <row r="65" spans="1:7">
      <c r="A65" s="9"/>
      <c r="B65" s="9"/>
      <c r="C65" s="9"/>
      <c r="D65" s="9"/>
      <c r="E65" s="9"/>
      <c r="F65" s="9"/>
      <c r="G65" s="9"/>
    </row>
    <row r="66" spans="1:7">
      <c r="A66" s="9"/>
      <c r="B66" s="9"/>
      <c r="C66" s="9"/>
      <c r="D66" s="9"/>
      <c r="E66" s="9"/>
      <c r="F66" s="9"/>
      <c r="G66" s="9"/>
    </row>
    <row r="67" spans="1:7">
      <c r="A67" s="9"/>
      <c r="B67" s="9"/>
      <c r="C67" s="9"/>
      <c r="D67" s="9"/>
      <c r="E67" s="9"/>
      <c r="F67" s="9"/>
      <c r="G67" s="9"/>
    </row>
    <row r="68" spans="1:7">
      <c r="A68" s="9"/>
      <c r="B68" s="9"/>
      <c r="C68" s="9"/>
      <c r="D68" s="9"/>
      <c r="E68" s="9"/>
      <c r="F68" s="9"/>
      <c r="G68" s="9"/>
    </row>
    <row r="69" spans="1:7">
      <c r="A69" s="9"/>
      <c r="B69" s="9"/>
      <c r="C69" s="9"/>
      <c r="D69" s="9"/>
      <c r="E69" s="9"/>
      <c r="F69" s="9"/>
      <c r="G69" s="9"/>
    </row>
    <row r="70" spans="1:7">
      <c r="A70" s="9"/>
      <c r="B70" s="9"/>
      <c r="C70" s="9"/>
      <c r="D70" s="9"/>
      <c r="E70" s="9"/>
      <c r="F70" s="9"/>
      <c r="G70" s="9"/>
    </row>
    <row r="71" spans="1:7">
      <c r="A71" s="9"/>
      <c r="B71" s="9"/>
      <c r="C71" s="9"/>
      <c r="D71" s="9"/>
      <c r="E71" s="9"/>
      <c r="F71" s="9"/>
      <c r="G71" s="9"/>
    </row>
    <row r="72" spans="1:7">
      <c r="A72" s="9"/>
      <c r="B72" s="9"/>
      <c r="C72" s="9"/>
      <c r="D72" s="9"/>
      <c r="E72" s="9"/>
      <c r="F72" s="9"/>
      <c r="G72" s="9"/>
    </row>
    <row r="73" spans="1:7">
      <c r="A73" s="9"/>
      <c r="B73" s="9"/>
      <c r="C73" s="9"/>
      <c r="D73" s="9"/>
      <c r="E73" s="9"/>
      <c r="F73" s="9"/>
      <c r="G73" s="9"/>
    </row>
    <row r="74" spans="1:7">
      <c r="A74" s="9"/>
      <c r="B74" s="9"/>
      <c r="C74" s="9"/>
      <c r="D74" s="9"/>
      <c r="E74" s="9"/>
      <c r="F74" s="9"/>
      <c r="G74" s="9"/>
    </row>
    <row r="75" spans="1:7">
      <c r="A75" s="9"/>
      <c r="B75" s="9"/>
      <c r="C75" s="9"/>
      <c r="D75" s="9"/>
      <c r="E75" s="9"/>
      <c r="F75" s="9"/>
      <c r="G75" s="9"/>
    </row>
    <row r="76" spans="1:7">
      <c r="A76" s="9"/>
      <c r="B76" s="9"/>
      <c r="C76" s="9"/>
      <c r="D76" s="9"/>
      <c r="E76" s="9"/>
      <c r="F76" s="9"/>
      <c r="G76" s="9"/>
    </row>
    <row r="77" spans="1:7">
      <c r="A77" s="9"/>
      <c r="B77" s="9"/>
      <c r="C77" s="9"/>
      <c r="D77" s="9"/>
      <c r="E77" s="9"/>
      <c r="F77" s="9"/>
      <c r="G77" s="9"/>
    </row>
    <row r="78" spans="1:7">
      <c r="A78" s="9"/>
      <c r="B78" s="9"/>
      <c r="C78" s="9"/>
      <c r="D78" s="9"/>
      <c r="E78" s="9"/>
      <c r="F78" s="9"/>
      <c r="G78" s="9"/>
    </row>
    <row r="79" spans="1:7">
      <c r="A79" s="9"/>
      <c r="B79" s="9"/>
      <c r="C79" s="9"/>
      <c r="D79" s="9"/>
      <c r="E79" s="9"/>
      <c r="F79" s="9"/>
      <c r="G79" s="9"/>
    </row>
    <row r="80" spans="1:7">
      <c r="A80" s="9"/>
      <c r="B80" s="9"/>
      <c r="C80" s="9"/>
      <c r="D80" s="9"/>
      <c r="E80" s="9"/>
      <c r="F80" s="9"/>
      <c r="G80" s="9"/>
    </row>
    <row r="81" spans="1:7">
      <c r="A81" s="9"/>
      <c r="B81" s="9"/>
      <c r="C81" s="9"/>
      <c r="D81" s="9"/>
      <c r="E81" s="9"/>
      <c r="F81" s="9"/>
      <c r="G81" s="9"/>
    </row>
    <row r="82" spans="1:7">
      <c r="A82" s="9"/>
      <c r="B82" s="9"/>
      <c r="C82" s="9"/>
      <c r="D82" s="9"/>
      <c r="E82" s="9"/>
      <c r="F82" s="9"/>
      <c r="G82" s="9"/>
    </row>
    <row r="83" spans="1:7">
      <c r="A83" s="9"/>
      <c r="B83" s="9"/>
      <c r="C83" s="9"/>
      <c r="D83" s="9"/>
      <c r="E83" s="9"/>
      <c r="F83" s="9"/>
      <c r="G83" s="9"/>
    </row>
    <row r="84" spans="1:7"/>
    <row r="85" spans="1:7"/>
    <row r="86" spans="1:7"/>
    <row r="87" spans="1:7"/>
    <row r="88" spans="1:7"/>
    <row r="89" spans="1:7"/>
    <row r="90" spans="1:7"/>
    <row r="91" spans="1:7"/>
    <row r="92" spans="1:7"/>
    <row r="93" spans="1:7"/>
    <row r="94" spans="1:7"/>
    <row r="95" spans="1:7"/>
    <row r="96" spans="1:7"/>
    <row r="97"/>
    <row r="98"/>
    <row r="99"/>
    <row r="100"/>
    <row r="101"/>
    <row r="102"/>
    <row r="103"/>
    <row r="104"/>
    <row r="105"/>
    <row r="106"/>
    <row r="107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/>
  </sheetData>
  <sortState ref="A12:G44">
    <sortCondition ref="A12:A44"/>
  </sortState>
  <phoneticPr fontId="14"/>
  <pageMargins left="0.75" right="0.75" top="1" bottom="1" header="0.5" footer="0.5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L34" sqref="L34"/>
    </sheetView>
  </sheetViews>
  <sheetFormatPr baseColWidth="10" defaultColWidth="11.5" defaultRowHeight="12" x14ac:dyDescent="0"/>
  <cols>
    <col min="1" max="14" width="5.6640625" customWidth="1"/>
  </cols>
  <sheetData>
    <row r="1" spans="1:14" ht="13">
      <c r="A1" s="39">
        <v>2</v>
      </c>
      <c r="B1" s="39">
        <v>3</v>
      </c>
      <c r="C1" s="39">
        <v>4</v>
      </c>
      <c r="D1" s="39">
        <v>5</v>
      </c>
      <c r="E1" s="39">
        <v>6</v>
      </c>
      <c r="F1" s="39">
        <v>7</v>
      </c>
      <c r="G1" s="39">
        <v>8</v>
      </c>
      <c r="H1" s="39">
        <v>9</v>
      </c>
      <c r="I1" s="39">
        <v>10</v>
      </c>
      <c r="J1" s="39">
        <v>11</v>
      </c>
      <c r="K1" s="39">
        <v>12</v>
      </c>
      <c r="L1" s="39">
        <v>13</v>
      </c>
      <c r="M1" s="39">
        <v>14</v>
      </c>
      <c r="N1" s="39">
        <v>15</v>
      </c>
    </row>
    <row r="2" spans="1:14" ht="13">
      <c r="A2" s="46">
        <v>3</v>
      </c>
      <c r="B2" s="46">
        <v>3</v>
      </c>
      <c r="C2" s="46">
        <v>3</v>
      </c>
      <c r="D2" s="46">
        <v>3</v>
      </c>
      <c r="E2" s="46">
        <v>3</v>
      </c>
      <c r="F2" s="46">
        <v>3</v>
      </c>
      <c r="G2" s="46">
        <v>3</v>
      </c>
      <c r="H2" s="46">
        <v>3</v>
      </c>
      <c r="I2" s="46">
        <v>3</v>
      </c>
      <c r="J2" s="46">
        <v>3</v>
      </c>
      <c r="K2" s="46">
        <v>3</v>
      </c>
      <c r="L2" s="46">
        <v>3</v>
      </c>
      <c r="M2" s="46">
        <v>3</v>
      </c>
      <c r="N2" s="46">
        <v>3</v>
      </c>
    </row>
    <row r="3" spans="1:14" ht="13">
      <c r="A3" s="46">
        <v>1.5</v>
      </c>
      <c r="B3" s="46">
        <v>2</v>
      </c>
      <c r="C3" s="46">
        <v>2.4700000000000002</v>
      </c>
      <c r="D3" s="46">
        <v>2.5499999999999998</v>
      </c>
      <c r="E3" s="46">
        <v>2.6</v>
      </c>
      <c r="F3" s="46">
        <v>2.63</v>
      </c>
      <c r="G3" s="46">
        <v>2.66</v>
      </c>
      <c r="H3" s="46">
        <v>2.68</v>
      </c>
      <c r="I3" s="46">
        <v>2.69</v>
      </c>
      <c r="J3" s="46">
        <v>2.7</v>
      </c>
      <c r="K3" s="46">
        <v>2.71</v>
      </c>
      <c r="L3" s="46">
        <v>2.71</v>
      </c>
      <c r="M3" s="46">
        <v>2.72</v>
      </c>
      <c r="N3" s="46">
        <v>2.72</v>
      </c>
    </row>
    <row r="4" spans="1:14" ht="13">
      <c r="A4" s="46"/>
      <c r="B4" s="46">
        <v>1.5</v>
      </c>
      <c r="C4" s="46">
        <v>1.93</v>
      </c>
      <c r="D4" s="46">
        <v>2</v>
      </c>
      <c r="E4" s="46">
        <v>2.2999999999999998</v>
      </c>
      <c r="F4" s="46">
        <v>2.36</v>
      </c>
      <c r="G4" s="46">
        <v>2.42</v>
      </c>
      <c r="H4" s="46">
        <v>2.4500000000000002</v>
      </c>
      <c r="I4" s="46">
        <v>2.48</v>
      </c>
      <c r="J4" s="46">
        <v>2.5</v>
      </c>
      <c r="K4" s="46">
        <v>2.52</v>
      </c>
      <c r="L4" s="46">
        <v>2.5299999999999998</v>
      </c>
      <c r="M4" s="46">
        <v>2.5499999999999998</v>
      </c>
      <c r="N4" s="46">
        <v>2.5499999999999998</v>
      </c>
    </row>
    <row r="5" spans="1:14" ht="13">
      <c r="A5" s="46"/>
      <c r="B5" s="46"/>
      <c r="C5" s="46">
        <v>1.5</v>
      </c>
      <c r="D5" s="46">
        <v>1.75</v>
      </c>
      <c r="E5" s="46">
        <v>1.9</v>
      </c>
      <c r="F5" s="46">
        <v>2</v>
      </c>
      <c r="G5" s="46">
        <v>2.17</v>
      </c>
      <c r="H5" s="46">
        <v>2.23</v>
      </c>
      <c r="I5" s="46">
        <v>2.27</v>
      </c>
      <c r="J5" s="46">
        <v>2.2999999999999998</v>
      </c>
      <c r="K5" s="46">
        <v>2.33</v>
      </c>
      <c r="L5" s="46">
        <v>2.35</v>
      </c>
      <c r="M5" s="46">
        <v>2.37</v>
      </c>
      <c r="N5" s="46">
        <v>2.39</v>
      </c>
    </row>
    <row r="6" spans="1:14" ht="13">
      <c r="A6" s="46"/>
      <c r="B6" s="46"/>
      <c r="C6" s="46"/>
      <c r="D6" s="46">
        <v>1.5</v>
      </c>
      <c r="E6" s="46">
        <v>1.7</v>
      </c>
      <c r="F6" s="46">
        <v>1.83</v>
      </c>
      <c r="G6" s="46">
        <v>1.93</v>
      </c>
      <c r="H6" s="46">
        <v>2</v>
      </c>
      <c r="I6" s="46">
        <v>2.06</v>
      </c>
      <c r="J6" s="46">
        <v>2.1</v>
      </c>
      <c r="K6" s="46">
        <v>2.14</v>
      </c>
      <c r="L6" s="46">
        <v>2.16</v>
      </c>
      <c r="M6" s="46">
        <v>2.19</v>
      </c>
      <c r="N6" s="46">
        <v>2.21</v>
      </c>
    </row>
    <row r="7" spans="1:14" ht="13">
      <c r="A7" s="46"/>
      <c r="B7" s="46"/>
      <c r="C7" s="46"/>
      <c r="D7" s="46"/>
      <c r="E7" s="46">
        <v>1.5</v>
      </c>
      <c r="F7" s="46">
        <v>1.67</v>
      </c>
      <c r="G7" s="46">
        <v>1.79</v>
      </c>
      <c r="H7" s="46">
        <v>1.88</v>
      </c>
      <c r="I7" s="46">
        <v>1.94</v>
      </c>
      <c r="J7" s="46">
        <v>2</v>
      </c>
      <c r="K7" s="46">
        <v>2.0499999999999998</v>
      </c>
      <c r="L7" s="46">
        <v>2.08</v>
      </c>
      <c r="M7" s="46">
        <v>2.12</v>
      </c>
      <c r="N7" s="46">
        <v>2.14</v>
      </c>
    </row>
    <row r="8" spans="1:14" ht="13">
      <c r="A8" s="46"/>
      <c r="B8" s="46"/>
      <c r="C8" s="46"/>
      <c r="D8" s="46"/>
      <c r="E8" s="46"/>
      <c r="F8" s="46">
        <v>1.5</v>
      </c>
      <c r="G8" s="46">
        <v>1.64</v>
      </c>
      <c r="H8" s="46">
        <v>1.75</v>
      </c>
      <c r="I8" s="46">
        <v>1.83</v>
      </c>
      <c r="J8" s="46">
        <v>1.9</v>
      </c>
      <c r="K8" s="46">
        <v>1.95</v>
      </c>
      <c r="L8" s="46">
        <v>2</v>
      </c>
      <c r="M8" s="46">
        <v>2.04</v>
      </c>
      <c r="N8" s="46">
        <v>2.0699999999999998</v>
      </c>
    </row>
    <row r="9" spans="1:14" ht="13">
      <c r="A9" s="46"/>
      <c r="B9" s="46"/>
      <c r="C9" s="46"/>
      <c r="D9" s="46"/>
      <c r="E9" s="46"/>
      <c r="F9" s="46"/>
      <c r="G9" s="46">
        <v>1.5</v>
      </c>
      <c r="H9" s="46">
        <v>1.63</v>
      </c>
      <c r="I9" s="46">
        <v>1.72</v>
      </c>
      <c r="J9" s="46">
        <v>1.8</v>
      </c>
      <c r="K9" s="46">
        <v>1.86</v>
      </c>
      <c r="L9" s="46">
        <v>1.92</v>
      </c>
      <c r="M9" s="46">
        <v>1.96</v>
      </c>
      <c r="N9" s="46">
        <v>2</v>
      </c>
    </row>
    <row r="10" spans="1:14" ht="13">
      <c r="A10" s="46"/>
      <c r="B10" s="46"/>
      <c r="C10" s="46"/>
      <c r="D10" s="46"/>
      <c r="E10" s="46"/>
      <c r="F10" s="46"/>
      <c r="G10" s="46"/>
      <c r="H10" s="46">
        <v>1.5</v>
      </c>
      <c r="I10" s="46">
        <v>1.61</v>
      </c>
      <c r="J10" s="46">
        <v>1.7</v>
      </c>
      <c r="K10" s="46">
        <v>1.77</v>
      </c>
      <c r="L10" s="46">
        <v>1.83</v>
      </c>
      <c r="M10" s="46">
        <v>1.88</v>
      </c>
      <c r="N10" s="46">
        <v>1.93</v>
      </c>
    </row>
    <row r="11" spans="1:14" ht="13">
      <c r="A11" s="46"/>
      <c r="B11" s="46"/>
      <c r="C11" s="46"/>
      <c r="D11" s="46"/>
      <c r="E11" s="46"/>
      <c r="F11" s="46"/>
      <c r="G11" s="46"/>
      <c r="H11" s="46"/>
      <c r="I11" s="46">
        <v>1.5</v>
      </c>
      <c r="J11" s="46">
        <v>1.6</v>
      </c>
      <c r="K11" s="46">
        <v>1.68</v>
      </c>
      <c r="L11" s="46">
        <v>1.75</v>
      </c>
      <c r="M11" s="46">
        <v>1.81</v>
      </c>
      <c r="N11" s="46">
        <v>1.86</v>
      </c>
    </row>
    <row r="12" spans="1:14" ht="13">
      <c r="A12" s="46"/>
      <c r="B12" s="46"/>
      <c r="C12" s="46"/>
      <c r="D12" s="46"/>
      <c r="E12" s="46"/>
      <c r="F12" s="46"/>
      <c r="G12" s="46"/>
      <c r="H12" s="46"/>
      <c r="I12" s="46"/>
      <c r="J12" s="46">
        <v>1.5</v>
      </c>
      <c r="K12" s="46">
        <v>1.59</v>
      </c>
      <c r="L12" s="46">
        <v>1.67</v>
      </c>
      <c r="M12" s="46">
        <v>1.73</v>
      </c>
      <c r="N12" s="46">
        <v>1.79</v>
      </c>
    </row>
    <row r="13" spans="1:14" ht="13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>
        <v>1.5</v>
      </c>
      <c r="L13" s="46">
        <v>1.58</v>
      </c>
      <c r="M13" s="46">
        <v>1.65</v>
      </c>
      <c r="N13" s="46">
        <v>1.71</v>
      </c>
    </row>
    <row r="14" spans="1:14" ht="13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>
        <v>1.5</v>
      </c>
      <c r="M14" s="46">
        <v>1.58</v>
      </c>
      <c r="N14" s="46">
        <v>1.64</v>
      </c>
    </row>
    <row r="15" spans="1:14" ht="13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>
        <v>1.5</v>
      </c>
      <c r="N15" s="46">
        <v>1.57</v>
      </c>
    </row>
    <row r="16" spans="1:14" ht="13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>
        <v>1.5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P75"/>
  <sheetViews>
    <sheetView workbookViewId="0">
      <selection activeCell="F42" sqref="F42"/>
    </sheetView>
  </sheetViews>
  <sheetFormatPr baseColWidth="10" defaultColWidth="0" defaultRowHeight="12" x14ac:dyDescent="0"/>
  <cols>
    <col min="1" max="1" width="18" style="9" customWidth="1"/>
    <col min="2" max="2" width="25.83203125" style="9" customWidth="1"/>
    <col min="3" max="3" width="8.83203125" style="31" customWidth="1"/>
    <col min="4" max="4" width="10.5" style="9" customWidth="1"/>
    <col min="5" max="5" width="10.33203125" style="31" customWidth="1"/>
    <col min="6" max="6" width="11.1640625" style="9" customWidth="1"/>
    <col min="7" max="7" width="11" style="9" customWidth="1"/>
    <col min="8" max="8" width="20" style="9" customWidth="1"/>
    <col min="9" max="9" width="12" style="9" bestFit="1" customWidth="1"/>
    <col min="10" max="10" width="8.1640625" style="9" customWidth="1"/>
    <col min="11" max="11" width="8.6640625" style="9" hidden="1" customWidth="1"/>
    <col min="12" max="12" width="9.6640625" style="9" hidden="1" customWidth="1"/>
    <col min="13" max="42" width="8.6640625" style="9" hidden="1" customWidth="1"/>
    <col min="43" max="16384" width="8.83203125" style="9" hidden="1"/>
  </cols>
  <sheetData>
    <row r="1" spans="1:42" ht="17.25" customHeight="1">
      <c r="C1" s="9"/>
      <c r="E1" s="9"/>
      <c r="F1" s="10" t="s">
        <v>122</v>
      </c>
      <c r="G1" s="168">
        <v>42137</v>
      </c>
      <c r="H1" s="168"/>
      <c r="I1" s="40"/>
    </row>
    <row r="2" spans="1:42" ht="13">
      <c r="C2" s="9"/>
      <c r="E2" s="9"/>
      <c r="F2" s="10" t="s">
        <v>123</v>
      </c>
      <c r="G2" s="154" t="s">
        <v>148</v>
      </c>
      <c r="H2" s="41"/>
      <c r="I2" s="41"/>
    </row>
    <row r="3" spans="1:42" ht="13">
      <c r="A3" s="85"/>
      <c r="B3" s="85"/>
      <c r="C3" s="85"/>
      <c r="D3" s="85"/>
      <c r="E3" s="39"/>
      <c r="F3" s="39"/>
      <c r="G3" s="39"/>
      <c r="H3" s="52" t="s">
        <v>68</v>
      </c>
      <c r="I3" s="78" t="s">
        <v>68</v>
      </c>
      <c r="J3" s="43">
        <f>COUNTIF(CLASS,("DNS"))</f>
        <v>0</v>
      </c>
    </row>
    <row r="4" spans="1:42" ht="14" thickBot="1">
      <c r="A4" s="8"/>
      <c r="B4" s="8"/>
      <c r="C4" s="8"/>
      <c r="D4" s="8"/>
      <c r="E4" s="39"/>
      <c r="F4" s="43" t="s">
        <v>67</v>
      </c>
      <c r="G4" s="86"/>
      <c r="H4" s="91" t="s">
        <v>18</v>
      </c>
      <c r="I4" s="13" t="s">
        <v>18</v>
      </c>
      <c r="J4" s="11">
        <f>COUNTIF(CLASS,("DNC"))</f>
        <v>16</v>
      </c>
    </row>
    <row r="5" spans="1:42" ht="14" thickBot="1">
      <c r="A5" s="52" t="s">
        <v>17</v>
      </c>
      <c r="B5" s="51"/>
      <c r="C5" s="51" t="s">
        <v>18</v>
      </c>
      <c r="D5" s="87" t="s">
        <v>18</v>
      </c>
      <c r="E5" s="39"/>
      <c r="F5" s="43" t="s">
        <v>6</v>
      </c>
      <c r="G5" s="86"/>
      <c r="H5" s="91" t="s">
        <v>8</v>
      </c>
      <c r="I5" s="156">
        <v>0.79513888888888884</v>
      </c>
      <c r="J5" s="11">
        <f>COUNTIF(CLASS,("SA"))</f>
        <v>4</v>
      </c>
    </row>
    <row r="6" spans="1:42" ht="14" thickBot="1">
      <c r="A6" s="52" t="s">
        <v>22</v>
      </c>
      <c r="B6" s="52"/>
      <c r="C6" s="52" t="s">
        <v>68</v>
      </c>
      <c r="D6" s="88" t="s">
        <v>68</v>
      </c>
      <c r="E6" s="8"/>
      <c r="F6" s="43" t="s">
        <v>7</v>
      </c>
      <c r="G6" s="86"/>
      <c r="H6" s="91" t="s">
        <v>9</v>
      </c>
      <c r="I6" s="156">
        <v>0.79861111111111116</v>
      </c>
      <c r="J6" s="11">
        <f>COUNTIF(CLASS,("SB"))</f>
        <v>5</v>
      </c>
    </row>
    <row r="7" spans="1:42" ht="14" thickBot="1">
      <c r="A7" s="52" t="s">
        <v>6</v>
      </c>
      <c r="B7" s="52"/>
      <c r="C7" s="52" t="s">
        <v>8</v>
      </c>
      <c r="D7" s="89">
        <v>0.79166666666666663</v>
      </c>
      <c r="E7" s="86"/>
      <c r="F7" s="43" t="s">
        <v>80</v>
      </c>
      <c r="G7" s="86"/>
      <c r="H7" s="91" t="s">
        <v>82</v>
      </c>
      <c r="I7" s="157">
        <v>0.80208333333333337</v>
      </c>
      <c r="J7" s="11">
        <f>COUNTIF(CLASS,("NS"))</f>
        <v>6</v>
      </c>
    </row>
    <row r="8" spans="1:42" ht="13">
      <c r="A8" s="52" t="s">
        <v>7</v>
      </c>
      <c r="B8" s="52"/>
      <c r="C8" s="52" t="s">
        <v>9</v>
      </c>
      <c r="D8" s="89">
        <v>0.79166666666666663</v>
      </c>
      <c r="E8" s="86"/>
      <c r="F8" s="43" t="s">
        <v>19</v>
      </c>
      <c r="G8" s="86"/>
      <c r="H8" s="91" t="s">
        <v>86</v>
      </c>
      <c r="I8" s="38"/>
      <c r="J8" s="11">
        <f>COUNTIF(CLASS,("RC"))</f>
        <v>1</v>
      </c>
    </row>
    <row r="9" spans="1:42" ht="14" thickBot="1">
      <c r="A9" s="52" t="s">
        <v>10</v>
      </c>
      <c r="B9" s="52"/>
      <c r="C9" s="52" t="s">
        <v>82</v>
      </c>
      <c r="D9" s="89">
        <v>0.79513888888888884</v>
      </c>
      <c r="E9" s="86"/>
      <c r="F9" s="39" t="s">
        <v>5</v>
      </c>
      <c r="G9" s="8"/>
      <c r="H9" s="8"/>
      <c r="I9" s="123"/>
      <c r="J9" s="10">
        <f>SUM(J3:J8)</f>
        <v>32</v>
      </c>
    </row>
    <row r="10" spans="1:42" s="24" customFormat="1" ht="15" thickTop="1" thickBot="1">
      <c r="A10" s="52" t="s">
        <v>19</v>
      </c>
      <c r="B10" s="52"/>
      <c r="C10" s="52" t="s">
        <v>86</v>
      </c>
      <c r="D10" s="90" t="s">
        <v>86</v>
      </c>
      <c r="E10" s="8"/>
      <c r="F10" s="8"/>
      <c r="G10" s="8"/>
      <c r="H10" s="8"/>
      <c r="I10" s="9"/>
      <c r="J10" s="9"/>
      <c r="K10" s="166" t="s">
        <v>95</v>
      </c>
      <c r="L10" s="167"/>
      <c r="M10" s="20"/>
      <c r="N10" s="20"/>
      <c r="O10" s="21"/>
      <c r="P10" s="21"/>
      <c r="Q10" s="21"/>
      <c r="R10" s="20"/>
      <c r="S10" s="20"/>
      <c r="T10" s="22"/>
      <c r="U10" s="22"/>
      <c r="V10" s="22"/>
      <c r="W10" s="22"/>
      <c r="X10" s="22"/>
      <c r="Y10" s="22"/>
      <c r="Z10" s="22"/>
      <c r="AA10" s="22"/>
      <c r="AB10" s="21"/>
      <c r="AC10" s="21"/>
      <c r="AD10" s="21"/>
      <c r="AE10" s="21"/>
      <c r="AF10" s="21"/>
      <c r="AG10" s="21"/>
      <c r="AH10" s="21"/>
      <c r="AI10" s="20"/>
      <c r="AJ10" s="21"/>
      <c r="AK10" s="23"/>
      <c r="AL10" s="23"/>
      <c r="AM10" s="23"/>
      <c r="AN10" s="20"/>
      <c r="AP10" s="20"/>
    </row>
    <row r="11" spans="1:42" s="24" customFormat="1" ht="15" thickTop="1" thickBot="1">
      <c r="A11" s="18" t="s">
        <v>52</v>
      </c>
      <c r="B11" s="19" t="s">
        <v>52</v>
      </c>
      <c r="C11" s="19"/>
      <c r="D11" s="19" t="s">
        <v>87</v>
      </c>
      <c r="E11" s="19" t="s">
        <v>92</v>
      </c>
      <c r="F11" s="19" t="s">
        <v>93</v>
      </c>
      <c r="G11" s="19" t="s">
        <v>94</v>
      </c>
      <c r="H11" s="19" t="s">
        <v>52</v>
      </c>
      <c r="I11" s="19" t="s">
        <v>54</v>
      </c>
      <c r="J11" s="19"/>
      <c r="K11" s="48" t="s">
        <v>98</v>
      </c>
      <c r="L11" s="49" t="s">
        <v>99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P11" s="20"/>
    </row>
    <row r="12" spans="1:42" s="50" customFormat="1" ht="14" thickTop="1">
      <c r="A12" s="132" t="s">
        <v>56</v>
      </c>
      <c r="B12" s="47" t="s">
        <v>51</v>
      </c>
      <c r="C12" s="47" t="s">
        <v>96</v>
      </c>
      <c r="D12" s="47" t="s">
        <v>97</v>
      </c>
      <c r="E12" s="133" t="s">
        <v>97</v>
      </c>
      <c r="F12" s="133" t="s">
        <v>97</v>
      </c>
      <c r="G12" s="133" t="s">
        <v>97</v>
      </c>
      <c r="H12" s="47" t="s">
        <v>57</v>
      </c>
      <c r="I12" s="47" t="s">
        <v>58</v>
      </c>
      <c r="J12" s="102" t="s">
        <v>55</v>
      </c>
    </row>
    <row r="13" spans="1:42" s="36" customFormat="1" ht="13">
      <c r="A13" s="134" t="str">
        <f>Boat!A13</f>
        <v>AVALON</v>
      </c>
      <c r="B13" s="94" t="str">
        <f>Boat!G13</f>
        <v>Jim Murtland</v>
      </c>
      <c r="C13" s="135" t="s">
        <v>18</v>
      </c>
      <c r="D13" s="150" t="str">
        <f t="shared" ref="D13:D44" si="0">VLOOKUP(CLASS,CLASS_START,2,FALSE)</f>
        <v>DNC</v>
      </c>
      <c r="E13" s="137"/>
      <c r="F13" s="113" t="e">
        <f t="shared" ref="F13:F44" si="1">+E13-D13</f>
        <v>#VALUE!</v>
      </c>
      <c r="G13" s="113" t="e">
        <f t="shared" ref="G13:G44" si="2">+(550/(550+J13))*F13</f>
        <v>#VALUE!</v>
      </c>
      <c r="H13" s="94" t="str">
        <f>Boat!B13</f>
        <v>Soverel 39</v>
      </c>
      <c r="I13" s="94">
        <f>Boat!C13</f>
        <v>32939</v>
      </c>
      <c r="J13" s="121">
        <f>IF(C13="DNC",Boat!D13,IF(C13="RC",Boat!D13,IF(C13="NS",Boat!D13,Boat!E13)))</f>
        <v>75</v>
      </c>
    </row>
    <row r="14" spans="1:42" s="36" customFormat="1" ht="13">
      <c r="A14" s="60" t="str">
        <f>Boat!A14</f>
        <v>BAY-TRIPPER</v>
      </c>
      <c r="B14" s="61" t="str">
        <f>Boat!G14</f>
        <v>Steve Hutchens/Ron Wagner</v>
      </c>
      <c r="C14" s="53" t="s">
        <v>18</v>
      </c>
      <c r="D14" s="117" t="str">
        <f t="shared" si="0"/>
        <v>DNC</v>
      </c>
      <c r="E14" s="153"/>
      <c r="F14" s="27" t="e">
        <f t="shared" si="1"/>
        <v>#VALUE!</v>
      </c>
      <c r="G14" s="27" t="e">
        <f t="shared" si="2"/>
        <v>#VALUE!</v>
      </c>
      <c r="H14" s="61" t="str">
        <f>Boat!B14</f>
        <v>Catalina 34</v>
      </c>
      <c r="I14" s="61">
        <f>Boat!C14</f>
        <v>954</v>
      </c>
      <c r="J14" s="126">
        <f>IF(C14="DNC",Boat!D14,IF(C14="RC",Boat!D14,IF(C14="NS",Boat!D14,Boat!E14)))</f>
        <v>159</v>
      </c>
    </row>
    <row r="15" spans="1:42" s="36" customFormat="1" ht="13">
      <c r="A15" s="60" t="str">
        <f>Boat!A16</f>
        <v>CAPRICORNE</v>
      </c>
      <c r="B15" s="61" t="str">
        <f>Boat!G16</f>
        <v>Laurent Givry</v>
      </c>
      <c r="C15" s="53" t="s">
        <v>18</v>
      </c>
      <c r="D15" s="117" t="str">
        <f t="shared" si="0"/>
        <v>DNC</v>
      </c>
      <c r="E15" s="152"/>
      <c r="F15" s="27" t="e">
        <f t="shared" si="1"/>
        <v>#VALUE!</v>
      </c>
      <c r="G15" s="27" t="e">
        <f t="shared" si="2"/>
        <v>#VALUE!</v>
      </c>
      <c r="H15" s="61" t="str">
        <f>Boat!B16</f>
        <v>Beneteau 36.7</v>
      </c>
      <c r="I15" s="61">
        <f>Boat!C16</f>
        <v>60167</v>
      </c>
      <c r="J15" s="126">
        <f>IF(C15="DNC",Boat!D16,IF(C15="RC",Boat!D16,IF(C15="NS",Boat!D16,Boat!E16)))</f>
        <v>78</v>
      </c>
    </row>
    <row r="16" spans="1:42" s="36" customFormat="1" ht="13">
      <c r="A16" s="60" t="str">
        <f>Boat!A18</f>
        <v>CHAOTIC FLUX</v>
      </c>
      <c r="B16" s="61" t="str">
        <f>Boat!G18</f>
        <v>Jimmy Chen</v>
      </c>
      <c r="C16" s="53" t="s">
        <v>18</v>
      </c>
      <c r="D16" s="117" t="str">
        <f t="shared" si="0"/>
        <v>DNC</v>
      </c>
      <c r="E16" s="136"/>
      <c r="F16" s="27" t="e">
        <f t="shared" si="1"/>
        <v>#VALUE!</v>
      </c>
      <c r="G16" s="27" t="e">
        <f t="shared" si="2"/>
        <v>#VALUE!</v>
      </c>
      <c r="H16" s="61" t="str">
        <f>Boat!B18</f>
        <v>J/120</v>
      </c>
      <c r="I16" s="61">
        <f>Boat!C18</f>
        <v>51218</v>
      </c>
      <c r="J16" s="126">
        <f>IF(C16="DNC",Boat!D18,IF(C16="RC",Boat!D18,IF(C16="NS",Boat!D18,Boat!E18)))</f>
        <v>54</v>
      </c>
    </row>
    <row r="17" spans="1:10" s="36" customFormat="1" ht="13">
      <c r="A17" s="60" t="str">
        <f>Boat!A19</f>
        <v>COYOTE</v>
      </c>
      <c r="B17" s="61" t="str">
        <f>Boat!G19</f>
        <v>Rich Griner/Greg Coffey</v>
      </c>
      <c r="C17" s="53" t="s">
        <v>18</v>
      </c>
      <c r="D17" s="117" t="str">
        <f t="shared" si="0"/>
        <v>DNC</v>
      </c>
      <c r="E17" s="136"/>
      <c r="F17" s="27" t="e">
        <f t="shared" si="1"/>
        <v>#VALUE!</v>
      </c>
      <c r="G17" s="27" t="e">
        <f t="shared" si="2"/>
        <v>#VALUE!</v>
      </c>
      <c r="H17" s="61" t="str">
        <f>Boat!B19</f>
        <v>C&amp;C 115</v>
      </c>
      <c r="I17" s="61">
        <f>Boat!C19</f>
        <v>93497</v>
      </c>
      <c r="J17" s="126">
        <f>IF(C17="DNC",Boat!D19,IF(C17="RC",Boat!D19,IF(C17="NS",Boat!D19,Boat!E19)))</f>
        <v>66</v>
      </c>
    </row>
    <row r="18" spans="1:10" s="36" customFormat="1" ht="13">
      <c r="A18" s="60" t="str">
        <f>Boat!A20</f>
        <v>ENDEAVOR</v>
      </c>
      <c r="B18" s="61" t="str">
        <f>Boat!G20</f>
        <v>Steve Howard</v>
      </c>
      <c r="C18" s="53" t="s">
        <v>18</v>
      </c>
      <c r="D18" s="117" t="str">
        <f t="shared" si="0"/>
        <v>DNC</v>
      </c>
      <c r="E18" s="153"/>
      <c r="F18" s="27" t="e">
        <f t="shared" si="1"/>
        <v>#VALUE!</v>
      </c>
      <c r="G18" s="27" t="e">
        <f t="shared" si="2"/>
        <v>#VALUE!</v>
      </c>
      <c r="H18" s="61" t="str">
        <f>Boat!B20</f>
        <v>Pearson 37</v>
      </c>
      <c r="I18" s="61">
        <f>Boat!C20</f>
        <v>32508</v>
      </c>
      <c r="J18" s="126">
        <f>IF(C18="DNC",Boat!D20,IF(C18="RC",Boat!D20,IF(C18="NS",Boat!D20,Boat!E20)))</f>
        <v>114</v>
      </c>
    </row>
    <row r="19" spans="1:10" s="36" customFormat="1" ht="13">
      <c r="A19" s="60" t="str">
        <f>Boat!A22</f>
        <v>FULL SONG</v>
      </c>
      <c r="B19" s="61" t="str">
        <f>Boat!G22</f>
        <v>Rob Goeke</v>
      </c>
      <c r="C19" s="155" t="s">
        <v>18</v>
      </c>
      <c r="D19" s="117" t="str">
        <f t="shared" si="0"/>
        <v>DNC</v>
      </c>
      <c r="E19" s="136"/>
      <c r="F19" s="27" t="e">
        <f t="shared" si="1"/>
        <v>#VALUE!</v>
      </c>
      <c r="G19" s="27" t="e">
        <f t="shared" si="2"/>
        <v>#VALUE!</v>
      </c>
      <c r="H19" s="61" t="str">
        <f>Boat!B22</f>
        <v>C&amp;C 27 Mk II</v>
      </c>
      <c r="I19" s="61">
        <f>Boat!C22</f>
        <v>13127</v>
      </c>
      <c r="J19" s="126">
        <f>IF(C19="DNC",Boat!D22,IF(C19="RC",Boat!D22,IF(C19="NS",Boat!D22,Boat!E22)))</f>
        <v>192</v>
      </c>
    </row>
    <row r="20" spans="1:10" s="36" customFormat="1" ht="13">
      <c r="A20" s="60" t="str">
        <f>Boat!A27</f>
        <v>JUNKANOO</v>
      </c>
      <c r="B20" s="61" t="str">
        <f>Boat!G27</f>
        <v>Jeff Bowen</v>
      </c>
      <c r="C20" s="53" t="s">
        <v>18</v>
      </c>
      <c r="D20" s="117" t="str">
        <f t="shared" si="0"/>
        <v>DNC</v>
      </c>
      <c r="E20" s="153"/>
      <c r="F20" s="27" t="e">
        <f t="shared" si="1"/>
        <v>#VALUE!</v>
      </c>
      <c r="G20" s="27" t="e">
        <f t="shared" si="2"/>
        <v>#VALUE!</v>
      </c>
      <c r="H20" s="61" t="str">
        <f>Boat!B27</f>
        <v>Dehler 34</v>
      </c>
      <c r="I20" s="61">
        <f>Boat!C27</f>
        <v>12041</v>
      </c>
      <c r="J20" s="126">
        <f>IF(C20="DNC",Boat!D27,IF(C20="RC",Boat!D27,IF(C20="NS",Boat!D27,Boat!E27)))</f>
        <v>138</v>
      </c>
    </row>
    <row r="21" spans="1:10" s="36" customFormat="1" ht="13">
      <c r="A21" s="60" t="str">
        <f>Boat!A28</f>
        <v>KAIROS</v>
      </c>
      <c r="B21" s="61" t="str">
        <f>Boat!G28</f>
        <v>Jim Beall</v>
      </c>
      <c r="C21" s="53" t="s">
        <v>18</v>
      </c>
      <c r="D21" s="117" t="str">
        <f t="shared" si="0"/>
        <v>DNC</v>
      </c>
      <c r="E21" s="152"/>
      <c r="F21" s="27" t="e">
        <f t="shared" si="1"/>
        <v>#VALUE!</v>
      </c>
      <c r="G21" s="27" t="e">
        <f t="shared" si="2"/>
        <v>#VALUE!</v>
      </c>
      <c r="H21" s="61" t="str">
        <f>Boat!B28</f>
        <v>CAL 28-2</v>
      </c>
      <c r="I21" s="61">
        <f>Boat!C28</f>
        <v>93596</v>
      </c>
      <c r="J21" s="126">
        <f>IF(C21="DNC",Boat!D28,IF(C21="RC",Boat!D28,IF(C21="NS",Boat!D28,Boat!E28)))</f>
        <v>201</v>
      </c>
    </row>
    <row r="22" spans="1:10" s="36" customFormat="1" ht="13">
      <c r="A22" s="60" t="str">
        <f>Boat!A29</f>
        <v>KAYA</v>
      </c>
      <c r="B22" s="61" t="str">
        <f>Boat!G29</f>
        <v>John Uelmen</v>
      </c>
      <c r="C22" s="155" t="s">
        <v>18</v>
      </c>
      <c r="D22" s="117" t="str">
        <f t="shared" si="0"/>
        <v>DNC</v>
      </c>
      <c r="E22" s="136"/>
      <c r="F22" s="27" t="e">
        <f t="shared" si="1"/>
        <v>#VALUE!</v>
      </c>
      <c r="G22" s="27" t="e">
        <f t="shared" si="2"/>
        <v>#VALUE!</v>
      </c>
      <c r="H22" s="61" t="str">
        <f>Boat!B29</f>
        <v>Jeanneau 36</v>
      </c>
      <c r="I22" s="61">
        <f>Boat!C29</f>
        <v>52196</v>
      </c>
      <c r="J22" s="126">
        <f>IF(C22="DNC",Boat!D29,IF(C22="RC",Boat!D29,IF(C22="NS",Boat!D29,Boat!E29)))</f>
        <v>141</v>
      </c>
    </row>
    <row r="23" spans="1:10" s="36" customFormat="1" ht="12.75" customHeight="1">
      <c r="A23" s="60" t="str">
        <f>Boat!A32</f>
        <v>LITTLE EFFORT</v>
      </c>
      <c r="B23" s="61" t="str">
        <f>Boat!G32</f>
        <v>Jay Click/Rob Henry</v>
      </c>
      <c r="C23" s="155" t="s">
        <v>18</v>
      </c>
      <c r="D23" s="117" t="str">
        <f t="shared" si="0"/>
        <v>DNC</v>
      </c>
      <c r="E23" s="153"/>
      <c r="F23" s="27" t="e">
        <f t="shared" si="1"/>
        <v>#VALUE!</v>
      </c>
      <c r="G23" s="27" t="e">
        <f t="shared" si="2"/>
        <v>#VALUE!</v>
      </c>
      <c r="H23" s="61" t="str">
        <f>Boat!B32</f>
        <v>Catalina 25</v>
      </c>
      <c r="I23" s="61">
        <f>Boat!C32</f>
        <v>3004</v>
      </c>
      <c r="J23" s="126">
        <f>IF(C23="DNC",Boat!D32,IF(C23="RC",Boat!D32,IF(C23="NS",Boat!D32,Boat!E32)))</f>
        <v>240</v>
      </c>
    </row>
    <row r="24" spans="1:10" s="36" customFormat="1" ht="13">
      <c r="A24" s="60" t="str">
        <f>Boat!A33</f>
        <v>MERTIG</v>
      </c>
      <c r="B24" s="61" t="str">
        <f>Boat!G33</f>
        <v>Robbin Roddewig</v>
      </c>
      <c r="C24" s="53" t="s">
        <v>18</v>
      </c>
      <c r="D24" s="117" t="str">
        <f t="shared" si="0"/>
        <v>DNC</v>
      </c>
      <c r="E24" s="131"/>
      <c r="F24" s="27" t="e">
        <f t="shared" si="1"/>
        <v>#VALUE!</v>
      </c>
      <c r="G24" s="27" t="e">
        <f t="shared" si="2"/>
        <v>#VALUE!</v>
      </c>
      <c r="H24" s="61" t="str">
        <f>Boat!B33</f>
        <v>Montgomery 23</v>
      </c>
      <c r="I24" s="61">
        <f>Boat!C33</f>
        <v>0</v>
      </c>
      <c r="J24" s="126">
        <f>IF(C24="DNC",Boat!D33,IF(C24="RC",Boat!D33,IF(C24="NS",Boat!D33,Boat!E33)))</f>
        <v>246</v>
      </c>
    </row>
    <row r="25" spans="1:10" s="36" customFormat="1" ht="13">
      <c r="A25" s="60" t="str">
        <f>Boat!A35</f>
        <v>POCO A POCO</v>
      </c>
      <c r="B25" s="61" t="str">
        <f>Boat!G35</f>
        <v>Nate Owens</v>
      </c>
      <c r="C25" s="155" t="s">
        <v>18</v>
      </c>
      <c r="D25" s="117" t="str">
        <f t="shared" si="0"/>
        <v>DNC</v>
      </c>
      <c r="E25" s="153"/>
      <c r="F25" s="27" t="e">
        <f t="shared" si="1"/>
        <v>#VALUE!</v>
      </c>
      <c r="G25" s="27" t="e">
        <f t="shared" si="2"/>
        <v>#VALUE!</v>
      </c>
      <c r="H25" s="61" t="str">
        <f>Boat!B35</f>
        <v>Beneteau 36.7</v>
      </c>
      <c r="I25" s="61">
        <f>Boat!C35</f>
        <v>83489</v>
      </c>
      <c r="J25" s="126">
        <f>IF(C25="DNC",Boat!D35,IF(C25="RC",Boat!D35,IF(C25="NS",Boat!D35,Boat!E35)))</f>
        <v>78</v>
      </c>
    </row>
    <row r="26" spans="1:10" s="36" customFormat="1" ht="13">
      <c r="A26" s="60" t="str">
        <f>Boat!A38</f>
        <v>SMOKE</v>
      </c>
      <c r="B26" s="61" t="str">
        <f>Boat!G38</f>
        <v>Jeff Jeglinski</v>
      </c>
      <c r="C26" s="53" t="s">
        <v>18</v>
      </c>
      <c r="D26" s="117" t="str">
        <f t="shared" si="0"/>
        <v>DNC</v>
      </c>
      <c r="E26" s="153"/>
      <c r="F26" s="27" t="e">
        <f t="shared" si="1"/>
        <v>#VALUE!</v>
      </c>
      <c r="G26" s="27" t="e">
        <f t="shared" si="2"/>
        <v>#VALUE!</v>
      </c>
      <c r="H26" s="61" t="str">
        <f>Boat!B38</f>
        <v>C&amp;C 27-3</v>
      </c>
      <c r="I26" s="61">
        <f>Boat!C38</f>
        <v>63233</v>
      </c>
      <c r="J26" s="126">
        <f>IF(C26="DNC",Boat!D38,IF(C26="RC",Boat!D38,IF(C26="NS",Boat!D38,Boat!E38)))</f>
        <v>180</v>
      </c>
    </row>
    <row r="27" spans="1:10" s="36" customFormat="1" ht="13">
      <c r="A27" s="60" t="str">
        <f>Boat!A39</f>
        <v>SPIRIT</v>
      </c>
      <c r="B27" s="61" t="str">
        <f>Boat!G39</f>
        <v>Geoffrey Hodgdon</v>
      </c>
      <c r="C27" s="53" t="s">
        <v>18</v>
      </c>
      <c r="D27" s="117" t="str">
        <f t="shared" si="0"/>
        <v>DNC</v>
      </c>
      <c r="E27" s="153"/>
      <c r="F27" s="27" t="e">
        <f t="shared" si="1"/>
        <v>#VALUE!</v>
      </c>
      <c r="G27" s="27" t="e">
        <f t="shared" si="2"/>
        <v>#VALUE!</v>
      </c>
      <c r="H27" s="61" t="str">
        <f>Boat!B39</f>
        <v>CAL 34-2</v>
      </c>
      <c r="I27" s="61">
        <f>Boat!C39</f>
        <v>15</v>
      </c>
      <c r="J27" s="126">
        <f>IF(C27="DNC",Boat!D39,IF(C27="RC",Boat!D39,IF(C27="NS",Boat!D39,Boat!E39)))</f>
        <v>180</v>
      </c>
    </row>
    <row r="28" spans="1:10" s="36" customFormat="1" ht="13">
      <c r="A28" s="60" t="str">
        <f>Boat!A41</f>
        <v>UNCLOUDY DAY</v>
      </c>
      <c r="B28" s="61" t="str">
        <f>Boat!G41</f>
        <v>Will Battle</v>
      </c>
      <c r="C28" s="155" t="s">
        <v>18</v>
      </c>
      <c r="D28" s="117" t="str">
        <f t="shared" si="0"/>
        <v>DNC</v>
      </c>
      <c r="E28" s="131"/>
      <c r="F28" s="27" t="e">
        <f t="shared" si="1"/>
        <v>#VALUE!</v>
      </c>
      <c r="G28" s="27" t="e">
        <f t="shared" si="2"/>
        <v>#VALUE!</v>
      </c>
      <c r="H28" s="61" t="str">
        <f>Boat!B41</f>
        <v>J/30</v>
      </c>
      <c r="I28" s="61">
        <f>Boat!C41</f>
        <v>40585</v>
      </c>
      <c r="J28" s="126">
        <f>IF(C28="DNC",Boat!D41,IF(C28="RC",Boat!D41,IF(C28="NS",Boat!D41,Boat!E41)))</f>
        <v>147</v>
      </c>
    </row>
    <row r="29" spans="1:10" s="36" customFormat="1" ht="13">
      <c r="A29" s="60" t="str">
        <f>Boat!A21</f>
        <v>EXUBERANCE</v>
      </c>
      <c r="B29" s="61" t="str">
        <f>Boat!G21</f>
        <v>Bob Williams</v>
      </c>
      <c r="C29" s="155" t="s">
        <v>82</v>
      </c>
      <c r="D29" s="117">
        <f>VLOOKUP(CLASS,CLASS_START,2,FALSE)</f>
        <v>0.80208333333333337</v>
      </c>
      <c r="E29" s="136">
        <v>0.83172453703703697</v>
      </c>
      <c r="F29" s="27">
        <f>+E29-D29</f>
        <v>2.96412037037036E-2</v>
      </c>
      <c r="G29" s="27">
        <f>+(550/(550+J29))*F29</f>
        <v>2.338975902013914E-2</v>
      </c>
      <c r="H29" s="61" t="str">
        <f>Boat!B21</f>
        <v>J/30</v>
      </c>
      <c r="I29" s="61">
        <f>Boat!C21</f>
        <v>30314</v>
      </c>
      <c r="J29" s="126">
        <f>IF(C29="DNC",Boat!D21,IF(C29="RC",Boat!D21,IF(C29="NS",Boat!D21,Boat!E21)))</f>
        <v>147</v>
      </c>
    </row>
    <row r="30" spans="1:10" s="36" customFormat="1" ht="12.75" customHeight="1">
      <c r="A30" s="60" t="str">
        <f>Boat!A42</f>
        <v>WHOOSH</v>
      </c>
      <c r="B30" s="61" t="str">
        <f>Boat!G42</f>
        <v>Bev Wright/Allen Wright</v>
      </c>
      <c r="C30" s="155" t="s">
        <v>82</v>
      </c>
      <c r="D30" s="117">
        <f>VLOOKUP(CLASS,CLASS_START,2,FALSE)</f>
        <v>0.80208333333333337</v>
      </c>
      <c r="E30" s="153">
        <v>0.83589120370370373</v>
      </c>
      <c r="F30" s="27">
        <f>+E30-D30</f>
        <v>3.3807870370370363E-2</v>
      </c>
      <c r="G30" s="27">
        <f>+(550/(550+J30))*F30</f>
        <v>2.557679326506699E-2</v>
      </c>
      <c r="H30" s="61" t="str">
        <f>Boat!B42</f>
        <v>Catalina 320</v>
      </c>
      <c r="I30" s="61">
        <f>Boat!C42</f>
        <v>15</v>
      </c>
      <c r="J30" s="126">
        <f>IF(C30="DNC",Boat!D42,IF(C30="RC",Boat!D42,IF(C30="NS",Boat!D42,Boat!E42)))</f>
        <v>177</v>
      </c>
    </row>
    <row r="31" spans="1:10" s="36" customFormat="1" ht="13">
      <c r="A31" s="60" t="str">
        <f>Boat!A40</f>
        <v>SWAIN</v>
      </c>
      <c r="B31" s="61" t="str">
        <f>Boat!G40</f>
        <v>Jonathan Copp</v>
      </c>
      <c r="C31" s="155" t="s">
        <v>82</v>
      </c>
      <c r="D31" s="117">
        <f>VLOOKUP(CLASS,CLASS_START,2,FALSE)</f>
        <v>0.80208333333333337</v>
      </c>
      <c r="E31" s="153">
        <v>0.83766203703703701</v>
      </c>
      <c r="F31" s="27">
        <f>+E31-D31</f>
        <v>3.557870370370364E-2</v>
      </c>
      <c r="G31" s="27">
        <f>+(550/(550+J31))*F31</f>
        <v>2.6805872653475345E-2</v>
      </c>
      <c r="H31" s="61" t="s">
        <v>47</v>
      </c>
      <c r="I31" s="61">
        <f>Boat!C40</f>
        <v>188</v>
      </c>
      <c r="J31" s="126">
        <f>IF(C31="DNC",Boat!D38,IF(C31="RC",Boat!D38,IF(C31="NS",Boat!D38,Boat!E38)))</f>
        <v>180</v>
      </c>
    </row>
    <row r="32" spans="1:10" s="36" customFormat="1" ht="13">
      <c r="A32" s="60" t="str">
        <f>Boat!A34</f>
        <v>MIRABELLE</v>
      </c>
      <c r="B32" s="61" t="str">
        <f>Boat!G34</f>
        <v>Bryan Martin</v>
      </c>
      <c r="C32" s="155" t="s">
        <v>82</v>
      </c>
      <c r="D32" s="117">
        <f>VLOOKUP(CLASS,CLASS_START,2,FALSE)</f>
        <v>0.80208333333333337</v>
      </c>
      <c r="E32" s="153">
        <v>0.83931712962962957</v>
      </c>
      <c r="F32" s="27">
        <f>+E32-D32</f>
        <v>3.7233796296296195E-2</v>
      </c>
      <c r="G32" s="27">
        <f>+(550/(550+J32))*F32</f>
        <v>2.840303462269474E-2</v>
      </c>
      <c r="H32" s="61" t="str">
        <f>Boat!B34</f>
        <v>Catalina 320</v>
      </c>
      <c r="I32" s="61">
        <f>Boat!C34</f>
        <v>93413</v>
      </c>
      <c r="J32" s="126">
        <f>IF(C32="DNC",Boat!D34,IF(C32="RC",Boat!D34,IF(C32="NS",Boat!D34,Boat!E34)))</f>
        <v>171</v>
      </c>
    </row>
    <row r="33" spans="1:12" s="36" customFormat="1" ht="13">
      <c r="A33" s="60" t="str">
        <f>Boat!A37</f>
        <v>SAPPHIRE</v>
      </c>
      <c r="B33" s="61" t="str">
        <f>Boat!G37</f>
        <v>Peter Seckinger</v>
      </c>
      <c r="C33" s="155" t="s">
        <v>82</v>
      </c>
      <c r="D33" s="117">
        <f>VLOOKUP(CLASS,CLASS_START,2,FALSE)</f>
        <v>0.80208333333333337</v>
      </c>
      <c r="E33" s="131">
        <v>0.83990740740740744</v>
      </c>
      <c r="F33" s="27">
        <f>+E33-D33</f>
        <v>3.7824074074074066E-2</v>
      </c>
      <c r="G33" s="27">
        <f>+(550/(550+J33))*F33</f>
        <v>3.0638057055582823E-2</v>
      </c>
      <c r="H33" s="61" t="str">
        <f>Boat!B37</f>
        <v>Hunter Legend 40.5</v>
      </c>
      <c r="I33" s="61">
        <f>Boat!C37</f>
        <v>40.5</v>
      </c>
      <c r="J33" s="126">
        <f>IF(C33="DNC",Boat!D37,IF(C33="RC",Boat!D37,IF(C33="NS",Boat!D37,Boat!E37)))</f>
        <v>129</v>
      </c>
    </row>
    <row r="34" spans="1:12" s="36" customFormat="1" ht="13">
      <c r="A34" s="60" t="str">
        <f>Boat!A31</f>
        <v>LIBERTY PREVAILS</v>
      </c>
      <c r="B34" s="61" t="str">
        <f>Boat!G31</f>
        <v>Eunice Lin</v>
      </c>
      <c r="C34" s="155" t="s">
        <v>82</v>
      </c>
      <c r="D34" s="117">
        <f t="shared" si="0"/>
        <v>0.80208333333333337</v>
      </c>
      <c r="E34" s="152" t="s">
        <v>150</v>
      </c>
      <c r="F34" s="27"/>
      <c r="G34" s="27"/>
      <c r="H34" s="61" t="str">
        <f>Boat!B31</f>
        <v>Alerion Express 28</v>
      </c>
      <c r="I34" s="61">
        <f>Boat!C31</f>
        <v>342</v>
      </c>
      <c r="J34" s="126">
        <f>IF(C34="DNC",Boat!D31,IF(C34="RC",Boat!D31,IF(C34="NS",Boat!D31,Boat!E31)))</f>
        <v>180</v>
      </c>
    </row>
    <row r="35" spans="1:12" s="36" customFormat="1" ht="13">
      <c r="A35" s="60" t="str">
        <f>Boat!A36</f>
        <v>RESILIENT</v>
      </c>
      <c r="B35" s="61" t="str">
        <f>Boat!G36</f>
        <v>Bob Spann</v>
      </c>
      <c r="C35" s="155" t="s">
        <v>86</v>
      </c>
      <c r="D35" s="117">
        <f t="shared" si="0"/>
        <v>0</v>
      </c>
      <c r="E35" s="131"/>
      <c r="F35" s="27"/>
      <c r="G35" s="27"/>
      <c r="H35" s="61" t="str">
        <f>Boat!B36</f>
        <v>Alerion Express 28-2</v>
      </c>
      <c r="I35" s="61">
        <f>Boat!C36</f>
        <v>192</v>
      </c>
      <c r="J35" s="126">
        <f>IF(C35="DNC",Boat!D36,IF(C35="RC",Boat!D36,IF(C35="NS",Boat!D36,Boat!E36)))</f>
        <v>174</v>
      </c>
    </row>
    <row r="36" spans="1:12" s="36" customFormat="1" ht="13">
      <c r="A36" s="60" t="str">
        <f>Boat!A30</f>
        <v>LADY GREY</v>
      </c>
      <c r="B36" s="61" t="str">
        <f>Boat!G30</f>
        <v>Joe Laun</v>
      </c>
      <c r="C36" s="155" t="s">
        <v>8</v>
      </c>
      <c r="D36" s="117">
        <f t="shared" si="0"/>
        <v>0.79513888888888884</v>
      </c>
      <c r="E36" s="152">
        <v>0.83513888888888888</v>
      </c>
      <c r="F36" s="27">
        <f t="shared" si="1"/>
        <v>4.0000000000000036E-2</v>
      </c>
      <c r="G36" s="27">
        <f t="shared" si="2"/>
        <v>3.4055727554179592E-2</v>
      </c>
      <c r="H36" s="61" t="str">
        <f>Boat!B30</f>
        <v>J/110</v>
      </c>
      <c r="I36" s="61" t="str">
        <f>Boat!C30</f>
        <v>USA 679</v>
      </c>
      <c r="J36" s="126">
        <f>IF(C36="DNC",Boat!D30,IF(C36="RC",Boat!D30,IF(C36="NS",Boat!D30,Boat!E30)))</f>
        <v>96</v>
      </c>
    </row>
    <row r="37" spans="1:12" s="36" customFormat="1" ht="13">
      <c r="A37" s="60" t="str">
        <f>Boat!A25</f>
        <v>JUBILEE</v>
      </c>
      <c r="B37" s="61" t="str">
        <f>Boat!G25</f>
        <v>Keith Mayes</v>
      </c>
      <c r="C37" s="155" t="s">
        <v>8</v>
      </c>
      <c r="D37" s="117">
        <f t="shared" si="0"/>
        <v>0.79513888888888884</v>
      </c>
      <c r="E37" s="152">
        <v>0.8341319444444445</v>
      </c>
      <c r="F37" s="27">
        <f t="shared" si="1"/>
        <v>3.8993055555555656E-2</v>
      </c>
      <c r="G37" s="27">
        <f t="shared" si="2"/>
        <v>3.4149969037508936E-2</v>
      </c>
      <c r="H37" s="61" t="str">
        <f>Boat!B25</f>
        <v>Beneteau 36.7</v>
      </c>
      <c r="I37" s="61" t="str">
        <f>Boat!C25</f>
        <v>USA 52324</v>
      </c>
      <c r="J37" s="126">
        <f>IF(C37="DNC",Boat!D25,IF(C37="RC",Boat!D25,IF(C37="NS",Boat!D25,Boat!E25)))</f>
        <v>78</v>
      </c>
    </row>
    <row r="38" spans="1:12" s="36" customFormat="1" ht="13">
      <c r="A38" s="60" t="str">
        <f>Boat!A26</f>
        <v>JULEP</v>
      </c>
      <c r="B38" s="61" t="str">
        <f>Boat!G26</f>
        <v>Mark Burrows</v>
      </c>
      <c r="C38" s="155" t="s">
        <v>8</v>
      </c>
      <c r="D38" s="117">
        <f t="shared" si="0"/>
        <v>0.79513888888888884</v>
      </c>
      <c r="E38" s="152">
        <v>0.83887731481481476</v>
      </c>
      <c r="F38" s="27">
        <f t="shared" si="1"/>
        <v>4.3738425925925917E-2</v>
      </c>
      <c r="G38" s="27">
        <f t="shared" si="2"/>
        <v>3.7764731961160522E-2</v>
      </c>
      <c r="H38" s="61" t="str">
        <f>Boat!B26</f>
        <v>Beneteau 36.7</v>
      </c>
      <c r="I38" s="61" t="str">
        <f>Boat!C26</f>
        <v>USA 97</v>
      </c>
      <c r="J38" s="126">
        <f>IF(C38="DNC",Boat!D26,IF(C38="RC",Boat!D26,IF(C38="NS",Boat!D26,Boat!E26)))</f>
        <v>87</v>
      </c>
    </row>
    <row r="39" spans="1:12" s="36" customFormat="1" ht="13">
      <c r="A39" s="60" t="str">
        <f>Boat!A43</f>
        <v>ZALEK</v>
      </c>
      <c r="B39" s="61" t="str">
        <f>Boat!G43</f>
        <v>Ted Slotwinski</v>
      </c>
      <c r="C39" s="155" t="s">
        <v>8</v>
      </c>
      <c r="D39" s="117">
        <f t="shared" si="0"/>
        <v>0.79513888888888884</v>
      </c>
      <c r="E39" s="131">
        <v>0.84442129629629636</v>
      </c>
      <c r="F39" s="27">
        <f t="shared" si="1"/>
        <v>4.9282407407407525E-2</v>
      </c>
      <c r="G39" s="27">
        <f t="shared" si="2"/>
        <v>4.2956139578564402E-2</v>
      </c>
      <c r="H39" s="61" t="str">
        <f>Boat!B43</f>
        <v>J/33</v>
      </c>
      <c r="I39" s="61">
        <f>Boat!C43</f>
        <v>22</v>
      </c>
      <c r="J39" s="126">
        <f>IF(C39="DNC",Boat!D43,IF(C39="RC",Boat!D43,IF(C39="NS",Boat!D43,Boat!E43)))</f>
        <v>81</v>
      </c>
    </row>
    <row r="40" spans="1:12" ht="13">
      <c r="A40" s="60" t="str">
        <f>Boat!A17</f>
        <v>CAROLINA BLUE</v>
      </c>
      <c r="B40" s="61" t="str">
        <f>Boat!G17</f>
        <v>Gerry Perez</v>
      </c>
      <c r="C40" s="155" t="s">
        <v>9</v>
      </c>
      <c r="D40" s="117">
        <f t="shared" si="0"/>
        <v>0.79861111111111116</v>
      </c>
      <c r="E40" s="152">
        <v>0.8259953703703703</v>
      </c>
      <c r="F40" s="27">
        <f t="shared" si="1"/>
        <v>2.7384259259259136E-2</v>
      </c>
      <c r="G40" s="27">
        <f t="shared" si="2"/>
        <v>2.1516203703703607E-2</v>
      </c>
      <c r="H40" s="61" t="str">
        <f>Boat!B17</f>
        <v>J/30</v>
      </c>
      <c r="I40" s="61">
        <f>Boat!C17</f>
        <v>476</v>
      </c>
      <c r="J40" s="126">
        <f>IF(C40="DNC",Boat!D17,IF(C40="RC",Boat!D17,IF(C40="NS",Boat!D17,Boat!E17)))</f>
        <v>150</v>
      </c>
      <c r="K40" s="29"/>
      <c r="L40" s="30"/>
    </row>
    <row r="41" spans="1:12" ht="13">
      <c r="A41" s="60" t="str">
        <f>Boat!A24</f>
        <v>GLISSADE</v>
      </c>
      <c r="B41" s="61" t="str">
        <f>Boat!G24</f>
        <v>Kent Kunze</v>
      </c>
      <c r="C41" s="155" t="s">
        <v>9</v>
      </c>
      <c r="D41" s="117">
        <f t="shared" si="0"/>
        <v>0.79861111111111116</v>
      </c>
      <c r="E41" s="152">
        <v>0.82747685185185194</v>
      </c>
      <c r="F41" s="27">
        <f t="shared" si="1"/>
        <v>2.8865740740740775E-2</v>
      </c>
      <c r="G41" s="27">
        <f t="shared" si="2"/>
        <v>2.2975625770488315E-2</v>
      </c>
      <c r="H41" s="61" t="str">
        <f>Boat!B24</f>
        <v>J/32</v>
      </c>
      <c r="I41" s="61">
        <f>Boat!C24</f>
        <v>93040</v>
      </c>
      <c r="J41" s="126">
        <f>IF(C41="DNC",Boat!D24,IF(C41="RC",Boat!D24,IF(C41="NS",Boat!D24,Boat!E24)))</f>
        <v>141</v>
      </c>
      <c r="K41" s="29"/>
      <c r="L41" s="30"/>
    </row>
    <row r="42" spans="1:12" ht="13">
      <c r="A42" s="151" t="str">
        <f>Boat!A23</f>
        <v>GITANA</v>
      </c>
      <c r="B42" s="61" t="str">
        <f>Boat!G23</f>
        <v>David McCullough</v>
      </c>
      <c r="C42" s="155" t="s">
        <v>9</v>
      </c>
      <c r="D42" s="117">
        <f t="shared" si="0"/>
        <v>0.79861111111111116</v>
      </c>
      <c r="E42" s="131">
        <v>0.82876157407407414</v>
      </c>
      <c r="F42" s="117">
        <f t="shared" si="1"/>
        <v>3.0150462962962976E-2</v>
      </c>
      <c r="G42" s="117">
        <f t="shared" si="2"/>
        <v>2.2999659680484934E-2</v>
      </c>
      <c r="H42" s="61" t="str">
        <f>Boat!B23</f>
        <v>CAL 34-3</v>
      </c>
      <c r="I42" s="61">
        <f>Boat!C23</f>
        <v>129</v>
      </c>
      <c r="J42" s="126">
        <f>IF(C42="DNC",Boat!D23,IF(C42="RC",Boat!D23,IF(C42="NS",Boat!D23,Boat!E23)))</f>
        <v>171</v>
      </c>
      <c r="K42" s="29"/>
      <c r="L42" s="30"/>
    </row>
    <row r="43" spans="1:12" ht="13">
      <c r="A43" s="60" t="str">
        <f>Boat!A15</f>
        <v>CANTATA</v>
      </c>
      <c r="B43" s="61" t="str">
        <f>Boat!G15</f>
        <v>Hank Chalkley</v>
      </c>
      <c r="C43" s="155" t="s">
        <v>9</v>
      </c>
      <c r="D43" s="117">
        <f t="shared" si="0"/>
        <v>0.79861111111111116</v>
      </c>
      <c r="E43" s="152">
        <v>0.83078703703703705</v>
      </c>
      <c r="F43" s="27">
        <f t="shared" si="1"/>
        <v>3.2175925925925886E-2</v>
      </c>
      <c r="G43" s="27">
        <f t="shared" si="2"/>
        <v>2.5948327359617648E-2</v>
      </c>
      <c r="H43" s="61" t="str">
        <f>Boat!B15</f>
        <v>Beneteau First 35s5</v>
      </c>
      <c r="I43" s="61">
        <f>Boat!C15</f>
        <v>110</v>
      </c>
      <c r="J43" s="126">
        <f>IF(C43="DNC",Boat!D15,IF(C43="RC",Boat!D15,IF(C43="NS",Boat!D15,Boat!E15)))</f>
        <v>132</v>
      </c>
      <c r="K43" s="29"/>
      <c r="L43" s="30"/>
    </row>
    <row r="44" spans="1:12" ht="13">
      <c r="A44" s="60" t="str">
        <f>Boat!A12</f>
        <v>ATLANTIS</v>
      </c>
      <c r="B44" s="61" t="str">
        <f>Boat!G12</f>
        <v>Hank Ulrich</v>
      </c>
      <c r="C44" s="155" t="s">
        <v>9</v>
      </c>
      <c r="D44" s="117">
        <f t="shared" si="0"/>
        <v>0.79861111111111116</v>
      </c>
      <c r="E44" s="152">
        <v>0.83297453703703705</v>
      </c>
      <c r="F44" s="27">
        <f t="shared" si="1"/>
        <v>3.4363425925925895E-2</v>
      </c>
      <c r="G44" s="27">
        <f t="shared" si="2"/>
        <v>2.6884614878035909E-2</v>
      </c>
      <c r="H44" s="61" t="str">
        <f>Boat!B12</f>
        <v>C&amp;C 34</v>
      </c>
      <c r="I44" s="61">
        <f>Boat!C12</f>
        <v>93408</v>
      </c>
      <c r="J44" s="126">
        <f>IF(C44="DNC",Boat!D12,IF(C44="RC",Boat!D12,IF(C44="NS",Boat!D12,Boat!E12)))</f>
        <v>153</v>
      </c>
      <c r="K44" s="29"/>
      <c r="L44" s="30"/>
    </row>
    <row r="45" spans="1:12" ht="13">
      <c r="A45" s="60"/>
      <c r="B45" s="61"/>
      <c r="C45" s="53"/>
      <c r="D45" s="27"/>
      <c r="E45" s="136"/>
      <c r="F45" s="27"/>
      <c r="G45" s="27"/>
      <c r="H45" s="61"/>
      <c r="I45" s="61"/>
      <c r="J45" s="126"/>
      <c r="K45" s="29"/>
      <c r="L45" s="30"/>
    </row>
    <row r="46" spans="1:12" ht="13">
      <c r="A46" s="60"/>
      <c r="B46" s="61"/>
      <c r="C46" s="53"/>
      <c r="D46" s="27"/>
      <c r="E46" s="131"/>
      <c r="F46" s="27"/>
      <c r="G46" s="27"/>
      <c r="H46" s="61"/>
      <c r="I46" s="61"/>
      <c r="J46" s="126"/>
      <c r="K46" s="29"/>
      <c r="L46" s="30"/>
    </row>
    <row r="47" spans="1:12" ht="13">
      <c r="A47" s="60"/>
      <c r="B47" s="61"/>
      <c r="C47" s="53"/>
      <c r="D47" s="27"/>
      <c r="E47" s="136"/>
      <c r="F47" s="27"/>
      <c r="G47" s="27"/>
      <c r="H47" s="61"/>
      <c r="I47" s="61"/>
      <c r="J47" s="126"/>
      <c r="K47" s="29"/>
      <c r="L47" s="30"/>
    </row>
    <row r="48" spans="1:12" ht="13">
      <c r="A48" s="60"/>
      <c r="B48" s="61"/>
      <c r="C48" s="53"/>
      <c r="D48" s="27"/>
      <c r="E48" s="136"/>
      <c r="F48" s="27"/>
      <c r="G48" s="27"/>
      <c r="H48" s="61"/>
      <c r="I48" s="61"/>
      <c r="J48" s="126"/>
      <c r="K48" s="29"/>
      <c r="L48" s="30"/>
    </row>
    <row r="49" spans="1:12" ht="13">
      <c r="A49" s="60"/>
      <c r="B49" s="61"/>
      <c r="C49" s="53"/>
      <c r="D49" s="27"/>
      <c r="E49" s="136"/>
      <c r="F49" s="27"/>
      <c r="G49" s="27"/>
      <c r="H49" s="61"/>
      <c r="I49" s="61"/>
      <c r="J49" s="126"/>
      <c r="K49" s="29"/>
      <c r="L49" s="30"/>
    </row>
    <row r="50" spans="1:12" ht="13">
      <c r="A50" s="60"/>
      <c r="B50" s="61"/>
      <c r="C50" s="53"/>
      <c r="D50" s="27"/>
      <c r="E50" s="136"/>
      <c r="F50" s="27"/>
      <c r="G50" s="27"/>
      <c r="H50" s="61"/>
      <c r="I50" s="61"/>
      <c r="J50" s="126"/>
      <c r="K50" s="29"/>
      <c r="L50" s="30"/>
    </row>
    <row r="51" spans="1:12" ht="13">
      <c r="A51" s="60"/>
      <c r="B51" s="61"/>
      <c r="C51" s="53"/>
      <c r="D51" s="27"/>
      <c r="E51" s="131"/>
      <c r="F51" s="27"/>
      <c r="G51" s="27"/>
      <c r="H51" s="61"/>
      <c r="I51" s="61"/>
      <c r="J51" s="126"/>
      <c r="K51" s="29"/>
      <c r="L51" s="30"/>
    </row>
    <row r="52" spans="1:12" ht="13">
      <c r="A52" s="60"/>
      <c r="B52" s="61"/>
      <c r="C52" s="53"/>
      <c r="D52" s="27"/>
      <c r="E52" s="54"/>
      <c r="F52" s="27"/>
      <c r="G52" s="27"/>
      <c r="H52" s="61"/>
      <c r="I52" s="61"/>
      <c r="J52" s="61"/>
      <c r="K52" s="29"/>
      <c r="L52" s="30"/>
    </row>
    <row r="53" spans="1:12" ht="13">
      <c r="A53" s="60"/>
      <c r="B53" s="61"/>
      <c r="C53" s="53"/>
      <c r="D53" s="27"/>
      <c r="E53" s="54"/>
      <c r="F53" s="27"/>
      <c r="G53" s="27"/>
      <c r="H53" s="61"/>
      <c r="I53" s="61"/>
      <c r="J53" s="61"/>
      <c r="K53" s="29"/>
      <c r="L53" s="30"/>
    </row>
    <row r="54" spans="1:12" ht="13">
      <c r="A54" s="60"/>
      <c r="B54" s="61"/>
      <c r="C54" s="53"/>
      <c r="D54" s="27"/>
      <c r="E54" s="54"/>
      <c r="F54" s="27"/>
      <c r="G54" s="27"/>
      <c r="H54" s="61"/>
      <c r="I54" s="61"/>
      <c r="J54" s="61"/>
      <c r="K54" s="29"/>
      <c r="L54" s="30"/>
    </row>
    <row r="55" spans="1:12" ht="13">
      <c r="A55" s="60"/>
      <c r="B55" s="61"/>
      <c r="C55" s="53"/>
      <c r="D55" s="27"/>
      <c r="E55" s="54"/>
      <c r="F55" s="27"/>
      <c r="G55" s="27"/>
      <c r="H55" s="61"/>
      <c r="I55" s="61"/>
      <c r="J55" s="61"/>
      <c r="K55" s="29"/>
      <c r="L55" s="30"/>
    </row>
    <row r="56" spans="1:12" ht="13">
      <c r="A56" s="60"/>
      <c r="B56" s="61"/>
      <c r="C56" s="53"/>
      <c r="D56" s="27"/>
      <c r="E56" s="54"/>
      <c r="F56" s="27"/>
      <c r="G56" s="27"/>
      <c r="H56" s="61"/>
      <c r="I56" s="61"/>
      <c r="J56" s="61"/>
      <c r="K56" s="29"/>
      <c r="L56" s="30"/>
    </row>
    <row r="57" spans="1:12" ht="13">
      <c r="A57" s="60"/>
      <c r="B57" s="61"/>
      <c r="C57" s="53"/>
      <c r="D57" s="27"/>
      <c r="E57" s="54"/>
      <c r="F57" s="27"/>
      <c r="G57" s="27"/>
      <c r="H57" s="61"/>
      <c r="I57" s="61"/>
      <c r="J57" s="61"/>
      <c r="K57" s="29"/>
      <c r="L57" s="30"/>
    </row>
    <row r="58" spans="1:12" ht="13">
      <c r="A58" s="60"/>
      <c r="B58" s="61"/>
      <c r="C58" s="53"/>
      <c r="D58" s="27"/>
      <c r="E58" s="54"/>
      <c r="F58" s="27"/>
      <c r="G58" s="27"/>
      <c r="H58" s="61"/>
      <c r="I58" s="61"/>
      <c r="J58" s="61"/>
      <c r="K58" s="29"/>
      <c r="L58" s="30"/>
    </row>
    <row r="59" spans="1:12" ht="13">
      <c r="A59" s="60"/>
      <c r="B59" s="61"/>
      <c r="C59" s="53"/>
      <c r="D59" s="27"/>
      <c r="E59" s="54"/>
      <c r="F59" s="27"/>
      <c r="G59" s="27"/>
      <c r="H59" s="61"/>
      <c r="I59" s="61"/>
      <c r="J59" s="61"/>
      <c r="K59" s="29"/>
      <c r="L59" s="30"/>
    </row>
    <row r="60" spans="1:12" ht="13">
      <c r="A60" s="60"/>
      <c r="B60" s="61"/>
      <c r="C60" s="53"/>
      <c r="D60" s="27"/>
      <c r="E60" s="54"/>
      <c r="F60" s="27"/>
      <c r="G60" s="27"/>
      <c r="H60" s="61"/>
      <c r="I60" s="61"/>
      <c r="J60" s="61"/>
      <c r="K60" s="29"/>
      <c r="L60" s="30"/>
    </row>
    <row r="61" spans="1:12" ht="13">
      <c r="A61" s="25"/>
      <c r="B61" s="42"/>
      <c r="C61" s="53"/>
      <c r="D61" s="27"/>
      <c r="E61" s="55"/>
      <c r="F61" s="28"/>
      <c r="G61" s="27"/>
      <c r="H61" s="29"/>
      <c r="I61" s="29"/>
      <c r="J61" s="29"/>
      <c r="K61" s="29"/>
      <c r="L61" s="30"/>
    </row>
    <row r="62" spans="1:12" ht="13">
      <c r="A62" s="25"/>
      <c r="B62" s="42"/>
      <c r="C62" s="53"/>
      <c r="D62" s="27"/>
      <c r="E62" s="55"/>
      <c r="F62" s="28"/>
      <c r="G62" s="27"/>
      <c r="H62" s="29"/>
      <c r="I62" s="29"/>
      <c r="J62" s="29"/>
      <c r="K62" s="29"/>
      <c r="L62" s="30"/>
    </row>
    <row r="63" spans="1:12" ht="13">
      <c r="A63" s="25"/>
      <c r="B63" s="42"/>
      <c r="C63" s="53"/>
      <c r="D63" s="27"/>
      <c r="E63" s="55"/>
      <c r="F63" s="28"/>
      <c r="G63" s="28"/>
      <c r="H63" s="29"/>
      <c r="I63" s="29"/>
      <c r="J63" s="29"/>
    </row>
    <row r="64" spans="1:12" ht="13">
      <c r="A64" s="25"/>
      <c r="B64" s="42"/>
      <c r="C64" s="53"/>
      <c r="D64" s="27"/>
      <c r="E64" s="55"/>
      <c r="F64" s="28"/>
      <c r="G64" s="28"/>
      <c r="H64" s="29"/>
      <c r="I64" s="29"/>
      <c r="J64" s="29"/>
    </row>
    <row r="65" spans="1:10" ht="13">
      <c r="A65" s="25"/>
      <c r="B65" s="42"/>
      <c r="C65" s="53"/>
      <c r="D65" s="27"/>
      <c r="E65" s="55"/>
      <c r="F65" s="28"/>
      <c r="G65" s="28"/>
      <c r="H65" s="29"/>
      <c r="I65" s="29"/>
      <c r="J65" s="29"/>
    </row>
    <row r="66" spans="1:10" ht="13">
      <c r="A66" s="25"/>
      <c r="B66" s="42"/>
      <c r="C66" s="26"/>
      <c r="D66" s="27"/>
      <c r="E66" s="33"/>
      <c r="F66" s="28"/>
      <c r="G66" s="28"/>
      <c r="H66" s="29"/>
      <c r="I66" s="29"/>
      <c r="J66" s="29"/>
    </row>
    <row r="67" spans="1:10" ht="13">
      <c r="A67" s="25"/>
      <c r="B67" s="42"/>
      <c r="C67" s="26"/>
      <c r="D67" s="27"/>
      <c r="E67" s="33"/>
      <c r="F67" s="28"/>
      <c r="G67" s="28"/>
      <c r="H67" s="29"/>
      <c r="I67" s="29"/>
      <c r="J67" s="29"/>
    </row>
    <row r="68" spans="1:10" ht="13">
      <c r="A68" s="25"/>
      <c r="B68" s="42"/>
      <c r="C68" s="26"/>
      <c r="D68" s="27"/>
      <c r="E68" s="33"/>
      <c r="F68" s="28"/>
      <c r="G68" s="28"/>
      <c r="H68" s="29"/>
      <c r="I68" s="29"/>
      <c r="J68" s="29"/>
    </row>
    <row r="69" spans="1:10" ht="13">
      <c r="A69" s="25"/>
      <c r="B69" s="42"/>
      <c r="C69" s="26"/>
      <c r="D69" s="27"/>
      <c r="E69" s="33"/>
      <c r="F69" s="28"/>
      <c r="G69" s="28"/>
      <c r="H69" s="29"/>
      <c r="I69" s="29"/>
      <c r="J69" s="29"/>
    </row>
    <row r="70" spans="1:10" ht="13">
      <c r="A70" s="25"/>
      <c r="B70" s="42"/>
      <c r="C70" s="26"/>
      <c r="D70" s="27"/>
      <c r="E70" s="33"/>
      <c r="F70" s="28"/>
      <c r="G70" s="28"/>
      <c r="H70" s="29"/>
      <c r="I70" s="29"/>
      <c r="J70" s="29"/>
    </row>
    <row r="71" spans="1:10" ht="13">
      <c r="A71" s="25"/>
      <c r="B71" s="42"/>
      <c r="C71" s="26"/>
      <c r="D71" s="27"/>
      <c r="E71" s="33"/>
      <c r="F71" s="28"/>
      <c r="G71" s="28"/>
      <c r="H71" s="29"/>
      <c r="I71" s="29"/>
      <c r="J71" s="29"/>
    </row>
    <row r="72" spans="1:10" ht="13">
      <c r="A72" s="25"/>
      <c r="B72" s="42"/>
      <c r="C72" s="26"/>
      <c r="D72" s="27"/>
      <c r="E72" s="33"/>
      <c r="F72" s="28"/>
      <c r="G72" s="28"/>
      <c r="H72" s="29"/>
      <c r="I72" s="29"/>
      <c r="J72" s="29"/>
    </row>
    <row r="73" spans="1:10" ht="13">
      <c r="A73" s="25"/>
      <c r="B73" s="42"/>
      <c r="C73" s="26"/>
      <c r="D73" s="27"/>
      <c r="E73" s="33"/>
      <c r="F73" s="28"/>
      <c r="G73" s="28"/>
      <c r="H73" s="29"/>
      <c r="I73" s="29"/>
      <c r="J73" s="29"/>
    </row>
    <row r="74" spans="1:10" ht="13">
      <c r="A74" s="25"/>
      <c r="B74" s="42"/>
      <c r="C74" s="26"/>
      <c r="D74" s="27"/>
      <c r="E74" s="33"/>
      <c r="F74" s="28"/>
      <c r="G74" s="28"/>
      <c r="H74" s="29"/>
      <c r="I74" s="29"/>
      <c r="J74" s="29"/>
    </row>
    <row r="75" spans="1:10" ht="13">
      <c r="A75" s="25"/>
      <c r="B75" s="42"/>
      <c r="C75" s="26"/>
      <c r="D75" s="27"/>
      <c r="E75" s="33"/>
      <c r="F75" s="28"/>
      <c r="G75" s="28"/>
      <c r="H75" s="29"/>
      <c r="I75" s="29"/>
      <c r="J75" s="29"/>
    </row>
  </sheetData>
  <sortState ref="A29:AP33">
    <sortCondition ref="G29:G33"/>
  </sortState>
  <mergeCells count="2">
    <mergeCell ref="K10:L10"/>
    <mergeCell ref="G1:H1"/>
  </mergeCells>
  <phoneticPr fontId="14"/>
  <dataValidations xWindow="128" yWindow="190" count="2">
    <dataValidation type="list" errorStyle="warning" allowBlank="1" showInputMessage="1" showErrorMessage="1" errorTitle="Class Entry Error" error="Only GA, GB, SA, SB, RC, and DNS are valid entries." promptTitle="Register Boat" prompt="Select Class" sqref="C12">
      <formula1>$C$5:$C$10</formula1>
    </dataValidation>
    <dataValidation type="list" errorStyle="warning" allowBlank="1" showInputMessage="1" showErrorMessage="1" errorTitle="Class Entry Error" error="Only GA, GB, SA, SB, RC, and DNS are valid entries." promptTitle="Register" prompt="   Select Class_x000d_     From List_x000d_(Click on Arrow)" sqref="C13:C75">
      <formula1>$C$5:$C$10</formula1>
    </dataValidation>
  </dataValidations>
  <pageMargins left="0.75" right="0.75" top="1" bottom="1" header="0.5" footer="0.5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67"/>
  <sheetViews>
    <sheetView tabSelected="1" zoomScaleNormal="75" zoomScalePageLayoutView="75" workbookViewId="0">
      <selection activeCell="I15" sqref="I15"/>
    </sheetView>
  </sheetViews>
  <sheetFormatPr baseColWidth="10" defaultColWidth="0" defaultRowHeight="12" x14ac:dyDescent="0"/>
  <cols>
    <col min="1" max="1" width="3" style="12" customWidth="1"/>
    <col min="2" max="2" width="18" style="9" customWidth="1"/>
    <col min="3" max="3" width="25" style="31" customWidth="1"/>
    <col min="4" max="4" width="8.33203125" style="9" customWidth="1"/>
    <col min="5" max="5" width="9.83203125" style="31" customWidth="1"/>
    <col min="6" max="6" width="9.83203125" style="9" customWidth="1"/>
    <col min="7" max="8" width="10" style="9" customWidth="1"/>
    <col min="9" max="9" width="19.1640625" style="9" customWidth="1"/>
    <col min="10" max="10" width="10.5" style="9" customWidth="1"/>
    <col min="11" max="11" width="6.83203125" style="9" customWidth="1"/>
    <col min="12" max="12" width="7.33203125" style="173" customWidth="1"/>
    <col min="13" max="13" width="8.5" style="9" customWidth="1"/>
    <col min="14" max="14" width="3" style="12" customWidth="1"/>
    <col min="15" max="41" width="8.6640625" style="9" hidden="1" customWidth="1"/>
    <col min="42" max="255" width="8.83203125" style="9" hidden="1" customWidth="1"/>
    <col min="256" max="16384" width="8.83203125" hidden="1"/>
  </cols>
  <sheetData>
    <row r="1" spans="1:256" ht="17.25" customHeight="1">
      <c r="C1" s="9"/>
      <c r="E1" s="9"/>
      <c r="H1" s="39" t="s">
        <v>122</v>
      </c>
      <c r="I1" s="84">
        <v>42137</v>
      </c>
      <c r="J1" s="39"/>
      <c r="K1" s="39"/>
      <c r="L1" s="78"/>
      <c r="M1" s="39"/>
    </row>
    <row r="2" spans="1:256" ht="13">
      <c r="C2" s="9"/>
      <c r="E2" s="9"/>
      <c r="H2" s="39" t="s">
        <v>123</v>
      </c>
      <c r="I2" s="154" t="s">
        <v>142</v>
      </c>
      <c r="J2" s="39"/>
      <c r="K2" s="39"/>
      <c r="L2" s="78"/>
      <c r="M2" s="39"/>
    </row>
    <row r="3" spans="1:256" ht="13">
      <c r="C3" s="9"/>
      <c r="E3" s="10"/>
      <c r="F3" s="10"/>
      <c r="H3" s="39" t="s">
        <v>124</v>
      </c>
      <c r="I3" s="43" t="s">
        <v>143</v>
      </c>
      <c r="J3" s="43" t="s">
        <v>72</v>
      </c>
      <c r="K3" s="39"/>
      <c r="L3" s="78"/>
      <c r="M3" s="39">
        <v>3</v>
      </c>
    </row>
    <row r="4" spans="1:256" ht="13">
      <c r="C4" s="9"/>
      <c r="E4" s="10"/>
      <c r="F4" s="10"/>
      <c r="H4" s="39"/>
      <c r="I4" s="43" t="s">
        <v>144</v>
      </c>
      <c r="J4" s="43" t="s">
        <v>74</v>
      </c>
      <c r="K4" s="39"/>
      <c r="L4" s="78"/>
      <c r="M4" s="43">
        <v>5</v>
      </c>
    </row>
    <row r="5" spans="1:256" ht="13">
      <c r="B5" s="8"/>
      <c r="C5" s="8"/>
      <c r="D5" s="8"/>
      <c r="E5" s="10"/>
      <c r="F5" s="10"/>
      <c r="I5" s="39" t="s">
        <v>145</v>
      </c>
      <c r="J5" s="43" t="s">
        <v>141</v>
      </c>
      <c r="K5" s="39"/>
      <c r="L5" s="78"/>
      <c r="M5" s="43">
        <v>5</v>
      </c>
    </row>
    <row r="6" spans="1:256" ht="13">
      <c r="B6" s="14" t="s">
        <v>67</v>
      </c>
      <c r="C6" s="14" t="s">
        <v>68</v>
      </c>
      <c r="D6" s="15" t="s">
        <v>68</v>
      </c>
      <c r="E6" s="9"/>
      <c r="H6" s="39" t="s">
        <v>125</v>
      </c>
      <c r="I6" s="39" t="s">
        <v>149</v>
      </c>
      <c r="J6" s="43" t="s">
        <v>0</v>
      </c>
      <c r="K6" s="39"/>
      <c r="L6" s="78"/>
      <c r="M6" s="43">
        <v>1</v>
      </c>
    </row>
    <row r="7" spans="1:256" ht="13">
      <c r="B7" s="14" t="s">
        <v>80</v>
      </c>
      <c r="C7" s="14" t="s">
        <v>82</v>
      </c>
      <c r="D7" s="16">
        <v>0.79166666666666663</v>
      </c>
      <c r="E7" s="12"/>
      <c r="H7" s="39"/>
      <c r="I7" s="39"/>
      <c r="J7" s="43" t="s">
        <v>1</v>
      </c>
      <c r="K7" s="39"/>
      <c r="L7" s="78"/>
      <c r="M7" s="43">
        <f>M8-M6-M5-M4-M3</f>
        <v>26</v>
      </c>
    </row>
    <row r="8" spans="1:256" ht="12.75" customHeight="1">
      <c r="B8" s="14" t="s">
        <v>83</v>
      </c>
      <c r="C8" s="14" t="s">
        <v>84</v>
      </c>
      <c r="D8" s="16">
        <v>0.79513888888888884</v>
      </c>
      <c r="E8" s="12"/>
      <c r="H8" s="39"/>
      <c r="I8" s="39"/>
      <c r="J8" s="39" t="s">
        <v>2</v>
      </c>
      <c r="K8" s="39"/>
      <c r="L8" s="78"/>
      <c r="M8" s="39">
        <v>40</v>
      </c>
    </row>
    <row r="9" spans="1:256" ht="12.75" customHeight="1" thickBot="1">
      <c r="B9" s="14" t="s">
        <v>85</v>
      </c>
      <c r="C9" s="14" t="s">
        <v>86</v>
      </c>
      <c r="D9" s="17" t="s">
        <v>86</v>
      </c>
      <c r="E9" s="9"/>
      <c r="H9" s="39"/>
      <c r="I9" s="39"/>
      <c r="J9" s="39"/>
      <c r="K9" s="39"/>
      <c r="L9" s="78"/>
      <c r="M9" s="39"/>
    </row>
    <row r="10" spans="1:256" s="24" customFormat="1" ht="13">
      <c r="A10" s="83"/>
      <c r="B10" s="98" t="s">
        <v>52</v>
      </c>
      <c r="C10" s="99" t="s">
        <v>52</v>
      </c>
      <c r="D10" s="99"/>
      <c r="E10" s="99" t="s">
        <v>87</v>
      </c>
      <c r="F10" s="99" t="s">
        <v>92</v>
      </c>
      <c r="G10" s="99" t="s">
        <v>93</v>
      </c>
      <c r="H10" s="99" t="s">
        <v>94</v>
      </c>
      <c r="I10" s="99" t="s">
        <v>52</v>
      </c>
      <c r="J10" s="99" t="s">
        <v>54</v>
      </c>
      <c r="K10" s="99"/>
      <c r="L10" s="99"/>
      <c r="M10" s="100" t="s">
        <v>109</v>
      </c>
      <c r="N10" s="79"/>
      <c r="O10" s="21"/>
      <c r="P10" s="21"/>
      <c r="Q10" s="20"/>
      <c r="R10" s="20"/>
      <c r="S10" s="22"/>
      <c r="T10" s="22"/>
      <c r="U10" s="22"/>
      <c r="V10" s="22"/>
      <c r="W10" s="22"/>
      <c r="X10" s="22"/>
      <c r="Y10" s="22"/>
      <c r="Z10" s="22"/>
      <c r="AA10" s="21"/>
      <c r="AB10" s="21"/>
      <c r="AC10" s="21"/>
      <c r="AD10" s="21"/>
      <c r="AE10" s="21"/>
      <c r="AF10" s="21"/>
      <c r="AG10" s="21"/>
      <c r="AH10" s="20"/>
      <c r="AI10" s="21"/>
      <c r="AJ10" s="23"/>
      <c r="AK10" s="23"/>
      <c r="AL10" s="23"/>
      <c r="AM10" s="20"/>
      <c r="AO10" s="20"/>
      <c r="IV10"/>
    </row>
    <row r="11" spans="1:256" s="24" customFormat="1" ht="13">
      <c r="A11" s="83"/>
      <c r="B11" s="101" t="s">
        <v>56</v>
      </c>
      <c r="C11" s="102" t="s">
        <v>51</v>
      </c>
      <c r="D11" s="102" t="s">
        <v>96</v>
      </c>
      <c r="E11" s="102" t="s">
        <v>97</v>
      </c>
      <c r="F11" s="103" t="s">
        <v>97</v>
      </c>
      <c r="G11" s="103" t="s">
        <v>97</v>
      </c>
      <c r="H11" s="103" t="s">
        <v>97</v>
      </c>
      <c r="I11" s="102" t="s">
        <v>57</v>
      </c>
      <c r="J11" s="102" t="s">
        <v>58</v>
      </c>
      <c r="K11" s="102" t="s">
        <v>55</v>
      </c>
      <c r="L11" s="102" t="s">
        <v>110</v>
      </c>
      <c r="M11" s="104" t="s">
        <v>111</v>
      </c>
      <c r="N11" s="8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O11" s="20"/>
      <c r="IV11"/>
    </row>
    <row r="12" spans="1:256" s="24" customFormat="1" ht="13">
      <c r="A12" s="83"/>
      <c r="B12" s="120" t="s">
        <v>118</v>
      </c>
      <c r="C12" s="94" t="s">
        <v>50</v>
      </c>
      <c r="D12" s="121" t="s">
        <v>86</v>
      </c>
      <c r="E12" s="114"/>
      <c r="F12" s="113"/>
      <c r="G12" s="114"/>
      <c r="H12" s="113"/>
      <c r="I12" s="122" t="s">
        <v>24</v>
      </c>
      <c r="J12" s="94">
        <v>192</v>
      </c>
      <c r="K12" s="94">
        <v>174</v>
      </c>
      <c r="L12" s="121"/>
      <c r="M12" s="95"/>
      <c r="N12" s="8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O12" s="20"/>
      <c r="IV12"/>
    </row>
    <row r="13" spans="1:256" s="24" customFormat="1" ht="13">
      <c r="A13" s="83"/>
      <c r="B13" s="115"/>
      <c r="C13" s="61"/>
      <c r="D13" s="116"/>
      <c r="E13" s="117"/>
      <c r="F13" s="118"/>
      <c r="G13" s="117"/>
      <c r="H13" s="117"/>
      <c r="I13" s="61"/>
      <c r="J13" s="61"/>
      <c r="K13" s="61"/>
      <c r="L13" s="126"/>
      <c r="M13" s="96"/>
      <c r="N13" s="8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O13" s="20"/>
      <c r="IV13"/>
    </row>
    <row r="14" spans="1:256" s="24" customFormat="1" ht="13">
      <c r="A14" s="83"/>
      <c r="B14" s="115" t="s">
        <v>146</v>
      </c>
      <c r="C14" s="61" t="s">
        <v>147</v>
      </c>
      <c r="D14" s="116" t="s">
        <v>82</v>
      </c>
      <c r="E14" s="117">
        <v>0.80208333333333337</v>
      </c>
      <c r="F14" s="118">
        <v>0.83172453703703697</v>
      </c>
      <c r="G14" s="117">
        <v>2.96412037037036E-2</v>
      </c>
      <c r="H14" s="117">
        <v>2.338975902013914E-2</v>
      </c>
      <c r="I14" s="61" t="s">
        <v>115</v>
      </c>
      <c r="J14" s="61">
        <v>30314</v>
      </c>
      <c r="K14" s="61">
        <v>147</v>
      </c>
      <c r="L14" s="126">
        <v>1</v>
      </c>
      <c r="M14" s="97"/>
      <c r="N14" s="1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O14" s="20"/>
      <c r="IV14"/>
    </row>
    <row r="15" spans="1:256" s="24" customFormat="1" ht="13">
      <c r="A15" s="83"/>
      <c r="B15" s="115" t="s">
        <v>90</v>
      </c>
      <c r="C15" s="61" t="s">
        <v>91</v>
      </c>
      <c r="D15" s="116" t="s">
        <v>82</v>
      </c>
      <c r="E15" s="117">
        <v>0.80208333333333337</v>
      </c>
      <c r="F15" s="118">
        <v>0.83589120370370373</v>
      </c>
      <c r="G15" s="117">
        <v>3.3807870370370363E-2</v>
      </c>
      <c r="H15" s="117">
        <v>2.557679326506699E-2</v>
      </c>
      <c r="I15" s="61" t="s">
        <v>112</v>
      </c>
      <c r="J15" s="61">
        <v>15</v>
      </c>
      <c r="K15" s="61">
        <v>177</v>
      </c>
      <c r="L15" s="126">
        <v>2</v>
      </c>
      <c r="M15" s="97"/>
      <c r="N15" s="119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O15" s="20"/>
      <c r="IV15"/>
    </row>
    <row r="16" spans="1:256" s="65" customFormat="1" ht="13" customHeight="1">
      <c r="A16" s="77"/>
      <c r="B16" s="115" t="s">
        <v>46</v>
      </c>
      <c r="C16" s="61" t="s">
        <v>48</v>
      </c>
      <c r="D16" s="116" t="s">
        <v>82</v>
      </c>
      <c r="E16" s="117">
        <v>0.80208333333333337</v>
      </c>
      <c r="F16" s="118">
        <v>0.83766203703703701</v>
      </c>
      <c r="G16" s="117">
        <v>3.557870370370364E-2</v>
      </c>
      <c r="H16" s="117">
        <v>2.6805872653475345E-2</v>
      </c>
      <c r="I16" s="61" t="s">
        <v>47</v>
      </c>
      <c r="J16" s="61">
        <v>188</v>
      </c>
      <c r="K16" s="61">
        <v>180</v>
      </c>
      <c r="L16" s="126">
        <v>3</v>
      </c>
      <c r="M16" s="97"/>
      <c r="N16" s="82"/>
      <c r="O16" s="64"/>
      <c r="IV16"/>
    </row>
    <row r="17" spans="1:256" s="67" customFormat="1" ht="13" customHeight="1">
      <c r="A17" s="77"/>
      <c r="B17" s="115" t="s">
        <v>108</v>
      </c>
      <c r="C17" s="61" t="s">
        <v>49</v>
      </c>
      <c r="D17" s="116" t="s">
        <v>82</v>
      </c>
      <c r="E17" s="117">
        <v>0.80208333333333337</v>
      </c>
      <c r="F17" s="118">
        <v>0.83931712962962957</v>
      </c>
      <c r="G17" s="117">
        <v>3.7233796296296195E-2</v>
      </c>
      <c r="H17" s="117">
        <v>2.840303462269474E-2</v>
      </c>
      <c r="I17" s="61" t="s">
        <v>112</v>
      </c>
      <c r="J17" s="61">
        <v>93413</v>
      </c>
      <c r="K17" s="61">
        <v>171</v>
      </c>
      <c r="L17" s="126">
        <v>4</v>
      </c>
      <c r="M17" s="97"/>
      <c r="N17" s="82"/>
      <c r="O17" s="66"/>
      <c r="IV17"/>
    </row>
    <row r="18" spans="1:256" s="67" customFormat="1" ht="13" customHeight="1">
      <c r="A18" s="77"/>
      <c r="B18" s="115" t="s">
        <v>44</v>
      </c>
      <c r="C18" s="61" t="s">
        <v>88</v>
      </c>
      <c r="D18" s="116" t="s">
        <v>82</v>
      </c>
      <c r="E18" s="117">
        <v>0.80208333333333337</v>
      </c>
      <c r="F18" s="118">
        <v>0.83990740740740744</v>
      </c>
      <c r="G18" s="117">
        <v>3.7824074074074066E-2</v>
      </c>
      <c r="H18" s="117">
        <v>3.0638057055582823E-2</v>
      </c>
      <c r="I18" s="61" t="s">
        <v>45</v>
      </c>
      <c r="J18" s="61">
        <v>40.5</v>
      </c>
      <c r="K18" s="61">
        <v>129</v>
      </c>
      <c r="L18" s="126">
        <v>5</v>
      </c>
      <c r="M18" s="97"/>
      <c r="N18" s="82"/>
      <c r="O18" s="66"/>
      <c r="IV18"/>
    </row>
    <row r="19" spans="1:256" s="67" customFormat="1" ht="13" customHeight="1">
      <c r="A19" s="77"/>
      <c r="B19" s="115" t="s">
        <v>35</v>
      </c>
      <c r="C19" s="61" t="s">
        <v>37</v>
      </c>
      <c r="D19" s="116" t="s">
        <v>82</v>
      </c>
      <c r="E19" s="117">
        <v>0.80208333333333337</v>
      </c>
      <c r="F19" s="152" t="s">
        <v>150</v>
      </c>
      <c r="G19" s="131"/>
      <c r="H19" s="131"/>
      <c r="I19" s="61" t="s">
        <v>36</v>
      </c>
      <c r="J19" s="61">
        <v>342</v>
      </c>
      <c r="K19" s="61">
        <v>180</v>
      </c>
      <c r="L19" s="126"/>
      <c r="M19" s="97"/>
      <c r="N19" s="82"/>
      <c r="O19" s="66"/>
      <c r="IV19"/>
    </row>
    <row r="20" spans="1:256" s="67" customFormat="1" ht="13" customHeight="1">
      <c r="A20" s="77"/>
      <c r="B20" s="115"/>
      <c r="C20" s="61"/>
      <c r="D20" s="116"/>
      <c r="E20" s="117"/>
      <c r="F20" s="118"/>
      <c r="G20" s="117"/>
      <c r="H20" s="117"/>
      <c r="I20" s="61"/>
      <c r="J20" s="61"/>
      <c r="K20" s="61"/>
      <c r="L20" s="126"/>
      <c r="M20" s="97"/>
      <c r="N20" s="82"/>
      <c r="O20" s="66"/>
      <c r="IV20"/>
    </row>
    <row r="21" spans="1:256" s="67" customFormat="1" ht="13" customHeight="1">
      <c r="A21" s="77"/>
      <c r="B21" s="115" t="s">
        <v>78</v>
      </c>
      <c r="C21" s="61" t="s">
        <v>140</v>
      </c>
      <c r="D21" s="116" t="s">
        <v>8</v>
      </c>
      <c r="E21" s="117">
        <v>0.79513888888888884</v>
      </c>
      <c r="F21" s="118">
        <v>0.83513888888888888</v>
      </c>
      <c r="G21" s="117">
        <v>4.0000000000000036E-2</v>
      </c>
      <c r="H21" s="117">
        <v>3.4055727554179592E-2</v>
      </c>
      <c r="I21" s="61" t="s">
        <v>79</v>
      </c>
      <c r="J21" s="61" t="s">
        <v>76</v>
      </c>
      <c r="K21" s="61">
        <v>96</v>
      </c>
      <c r="L21" s="126">
        <v>1</v>
      </c>
      <c r="M21" s="97"/>
      <c r="N21" s="82"/>
      <c r="O21" s="66"/>
      <c r="IV21"/>
    </row>
    <row r="22" spans="1:256" s="67" customFormat="1" ht="13" customHeight="1">
      <c r="A22" s="77"/>
      <c r="B22" s="115" t="s">
        <v>15</v>
      </c>
      <c r="C22" s="61" t="s">
        <v>100</v>
      </c>
      <c r="D22" s="116" t="s">
        <v>8</v>
      </c>
      <c r="E22" s="117">
        <v>0.79513888888888884</v>
      </c>
      <c r="F22" s="118">
        <v>0.8341319444444445</v>
      </c>
      <c r="G22" s="117">
        <v>3.8993055555555656E-2</v>
      </c>
      <c r="H22" s="117">
        <v>3.4149969037508936E-2</v>
      </c>
      <c r="I22" s="61" t="s">
        <v>101</v>
      </c>
      <c r="J22" s="61" t="s">
        <v>23</v>
      </c>
      <c r="K22" s="61">
        <v>78</v>
      </c>
      <c r="L22" s="126">
        <v>2</v>
      </c>
      <c r="M22" s="97"/>
      <c r="N22" s="82"/>
      <c r="O22" s="66"/>
      <c r="IV22"/>
    </row>
    <row r="23" spans="1:256" s="67" customFormat="1" ht="13" customHeight="1">
      <c r="A23" s="77"/>
      <c r="B23" s="115" t="s">
        <v>134</v>
      </c>
      <c r="C23" s="61" t="s">
        <v>136</v>
      </c>
      <c r="D23" s="116" t="s">
        <v>8</v>
      </c>
      <c r="E23" s="117">
        <v>0.79513888888888884</v>
      </c>
      <c r="F23" s="118">
        <v>0.83887731481481476</v>
      </c>
      <c r="G23" s="117">
        <v>4.3738425925925917E-2</v>
      </c>
      <c r="H23" s="117">
        <v>3.7764731961160522E-2</v>
      </c>
      <c r="I23" s="61" t="s">
        <v>101</v>
      </c>
      <c r="J23" s="61" t="s">
        <v>135</v>
      </c>
      <c r="K23" s="61">
        <v>87</v>
      </c>
      <c r="L23" s="126">
        <v>3</v>
      </c>
      <c r="M23" s="97"/>
      <c r="N23" s="82"/>
      <c r="O23" s="66"/>
      <c r="IV23"/>
    </row>
    <row r="24" spans="1:256" s="67" customFormat="1" ht="13" customHeight="1">
      <c r="A24" s="77"/>
      <c r="B24" s="115" t="s">
        <v>69</v>
      </c>
      <c r="C24" s="61" t="s">
        <v>71</v>
      </c>
      <c r="D24" s="116" t="s">
        <v>8</v>
      </c>
      <c r="E24" s="117">
        <v>0.79513888888888884</v>
      </c>
      <c r="F24" s="118">
        <v>0.84442129629629636</v>
      </c>
      <c r="G24" s="117">
        <v>4.9282407407407525E-2</v>
      </c>
      <c r="H24" s="117">
        <v>4.2956139578564402E-2</v>
      </c>
      <c r="I24" s="61" t="s">
        <v>70</v>
      </c>
      <c r="J24" s="61">
        <v>22</v>
      </c>
      <c r="K24" s="61">
        <v>81</v>
      </c>
      <c r="L24" s="126">
        <v>4</v>
      </c>
      <c r="M24" s="97"/>
      <c r="N24" s="82"/>
      <c r="O24" s="66"/>
      <c r="IV24"/>
    </row>
    <row r="25" spans="1:256" s="67" customFormat="1" ht="13" customHeight="1">
      <c r="A25" s="77"/>
      <c r="B25" s="115"/>
      <c r="C25" s="61"/>
      <c r="D25" s="116"/>
      <c r="E25" s="117"/>
      <c r="F25" s="118"/>
      <c r="G25" s="117"/>
      <c r="H25" s="117"/>
      <c r="I25" s="61"/>
      <c r="J25" s="61"/>
      <c r="K25" s="61"/>
      <c r="L25" s="126"/>
      <c r="M25" s="97"/>
      <c r="N25" s="82"/>
      <c r="O25" s="66"/>
      <c r="IV25"/>
    </row>
    <row r="26" spans="1:256" s="160" customFormat="1" ht="13" customHeight="1">
      <c r="A26" s="158"/>
      <c r="B26" s="159" t="s">
        <v>102</v>
      </c>
      <c r="C26" s="160" t="s">
        <v>66</v>
      </c>
      <c r="D26" s="161" t="s">
        <v>9</v>
      </c>
      <c r="E26" s="162">
        <v>0.79861111111111116</v>
      </c>
      <c r="F26" s="162">
        <v>0.8259953703703703</v>
      </c>
      <c r="G26" s="162">
        <v>2.7384259259259136E-2</v>
      </c>
      <c r="H26" s="162">
        <v>2.1516203703703607E-2</v>
      </c>
      <c r="I26" s="160" t="s">
        <v>115</v>
      </c>
      <c r="J26" s="163">
        <v>476</v>
      </c>
      <c r="K26" s="163">
        <v>150</v>
      </c>
      <c r="L26" s="126">
        <v>1</v>
      </c>
      <c r="M26" s="97"/>
      <c r="N26" s="82"/>
      <c r="O26" s="164"/>
      <c r="IV26" s="165"/>
    </row>
    <row r="27" spans="1:256" s="67" customFormat="1" ht="13" customHeight="1">
      <c r="A27" s="77"/>
      <c r="B27" s="115" t="s">
        <v>65</v>
      </c>
      <c r="C27" s="61" t="s">
        <v>28</v>
      </c>
      <c r="D27" s="116" t="s">
        <v>9</v>
      </c>
      <c r="E27" s="117">
        <v>0.79861111111111116</v>
      </c>
      <c r="F27" s="118">
        <v>0.82747685185185194</v>
      </c>
      <c r="G27" s="117">
        <v>2.8865740740740775E-2</v>
      </c>
      <c r="H27" s="117">
        <v>2.2975625770488315E-2</v>
      </c>
      <c r="I27" s="61" t="s">
        <v>116</v>
      </c>
      <c r="J27" s="61">
        <v>93040</v>
      </c>
      <c r="K27" s="61">
        <v>141</v>
      </c>
      <c r="L27" s="126">
        <v>2</v>
      </c>
      <c r="M27" s="97"/>
      <c r="N27" s="82"/>
      <c r="O27" s="66"/>
      <c r="IV27"/>
    </row>
    <row r="28" spans="1:256" s="67" customFormat="1" ht="13" customHeight="1">
      <c r="A28" s="77"/>
      <c r="B28" s="115" t="s">
        <v>20</v>
      </c>
      <c r="C28" s="61" t="s">
        <v>21</v>
      </c>
      <c r="D28" s="116" t="s">
        <v>9</v>
      </c>
      <c r="E28" s="117">
        <v>0.79861111111111116</v>
      </c>
      <c r="F28" s="118">
        <v>0.82876157407407414</v>
      </c>
      <c r="G28" s="117">
        <v>3.0150462962962976E-2</v>
      </c>
      <c r="H28" s="117">
        <v>2.2999659680484934E-2</v>
      </c>
      <c r="I28" s="61" t="s">
        <v>132</v>
      </c>
      <c r="J28" s="61">
        <v>129</v>
      </c>
      <c r="K28" s="61">
        <v>171</v>
      </c>
      <c r="L28" s="126">
        <v>3</v>
      </c>
      <c r="M28" s="97"/>
      <c r="N28" s="77"/>
      <c r="O28" s="66"/>
      <c r="IV28"/>
    </row>
    <row r="29" spans="1:256" s="67" customFormat="1" ht="13" customHeight="1">
      <c r="A29" s="77"/>
      <c r="B29" s="115" t="s">
        <v>61</v>
      </c>
      <c r="C29" s="61" t="s">
        <v>26</v>
      </c>
      <c r="D29" s="116" t="s">
        <v>9</v>
      </c>
      <c r="E29" s="117">
        <v>0.79861111111111116</v>
      </c>
      <c r="F29" s="118">
        <v>0.83078703703703705</v>
      </c>
      <c r="G29" s="117">
        <v>3.2175925925925886E-2</v>
      </c>
      <c r="H29" s="117">
        <v>2.5948327359617648E-2</v>
      </c>
      <c r="I29" s="61" t="s">
        <v>120</v>
      </c>
      <c r="J29" s="61">
        <v>110</v>
      </c>
      <c r="K29" s="61">
        <v>132</v>
      </c>
      <c r="L29" s="126">
        <v>4</v>
      </c>
      <c r="M29" s="97"/>
      <c r="N29" s="77"/>
      <c r="O29" s="66"/>
      <c r="IV29"/>
    </row>
    <row r="30" spans="1:256" s="67" customFormat="1" ht="13" customHeight="1" thickBot="1">
      <c r="A30" s="77"/>
      <c r="B30" s="115" t="s">
        <v>3</v>
      </c>
      <c r="C30" s="61" t="s">
        <v>25</v>
      </c>
      <c r="D30" s="116" t="s">
        <v>9</v>
      </c>
      <c r="E30" s="117">
        <v>0.79861111111111116</v>
      </c>
      <c r="F30" s="118">
        <v>0.83297453703703705</v>
      </c>
      <c r="G30" s="117">
        <v>3.4363425925925895E-2</v>
      </c>
      <c r="H30" s="117">
        <v>2.6884614878035909E-2</v>
      </c>
      <c r="I30" s="61" t="s">
        <v>119</v>
      </c>
      <c r="J30" s="61">
        <v>93408</v>
      </c>
      <c r="K30" s="61">
        <v>153</v>
      </c>
      <c r="L30" s="126">
        <v>5</v>
      </c>
      <c r="M30" s="97"/>
      <c r="N30" s="77"/>
      <c r="O30" s="66"/>
      <c r="IV30"/>
    </row>
    <row r="31" spans="1:256" s="67" customFormat="1" ht="13" customHeight="1">
      <c r="A31" s="77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71"/>
      <c r="M31" s="130"/>
      <c r="N31" s="77"/>
      <c r="O31" s="66"/>
      <c r="IV31"/>
    </row>
    <row r="32" spans="1:256" s="67" customFormat="1" ht="13" customHeight="1">
      <c r="A32" s="77"/>
      <c r="B32" s="169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77"/>
      <c r="O32" s="66"/>
      <c r="IV32"/>
    </row>
    <row r="33" spans="1:256" s="67" customFormat="1" ht="13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172"/>
      <c r="M33" s="12"/>
      <c r="N33" s="81"/>
      <c r="O33" s="68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/>
    </row>
    <row r="34" spans="1:256" s="67" customFormat="1" ht="13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172"/>
      <c r="M34" s="12"/>
      <c r="N34" s="81"/>
      <c r="O34" s="68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/>
    </row>
    <row r="35" spans="1:256" s="67" customFormat="1" ht="13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172"/>
      <c r="M35" s="12"/>
      <c r="N35" s="81"/>
      <c r="O35" s="68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/>
    </row>
    <row r="36" spans="1:256" s="67" customFormat="1" ht="13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173"/>
      <c r="M36" s="9"/>
      <c r="N36" s="82"/>
      <c r="O36" s="70">
        <v>3</v>
      </c>
      <c r="P36" s="71">
        <v>3</v>
      </c>
      <c r="Q36" s="71">
        <v>3</v>
      </c>
      <c r="R36" s="71">
        <v>3</v>
      </c>
      <c r="S36" s="71">
        <v>3</v>
      </c>
      <c r="T36" s="71">
        <v>3</v>
      </c>
      <c r="U36" s="71">
        <v>3</v>
      </c>
      <c r="V36" s="71">
        <v>3</v>
      </c>
      <c r="W36" s="71">
        <v>3</v>
      </c>
      <c r="X36" s="71">
        <v>3</v>
      </c>
      <c r="Y36" s="71">
        <v>3</v>
      </c>
      <c r="Z36" s="71">
        <v>3</v>
      </c>
      <c r="AA36" s="71">
        <v>3</v>
      </c>
      <c r="AB36" s="71">
        <v>3</v>
      </c>
      <c r="AC36" s="71">
        <v>3</v>
      </c>
      <c r="AD36" s="71">
        <v>3</v>
      </c>
      <c r="AE36" s="71">
        <v>3</v>
      </c>
      <c r="AF36" s="71">
        <v>3</v>
      </c>
      <c r="AG36" s="71">
        <v>3</v>
      </c>
      <c r="AH36" s="71">
        <v>3</v>
      </c>
      <c r="AI36" s="71">
        <v>3</v>
      </c>
      <c r="AJ36" s="71">
        <v>3</v>
      </c>
      <c r="AK36" s="71">
        <v>3</v>
      </c>
      <c r="AL36" s="71">
        <v>3</v>
      </c>
      <c r="AM36" s="71">
        <v>3</v>
      </c>
      <c r="AN36" s="71">
        <v>3</v>
      </c>
      <c r="AO36" s="71">
        <v>3</v>
      </c>
      <c r="AP36" s="71">
        <v>3</v>
      </c>
      <c r="AQ36" s="71">
        <v>3</v>
      </c>
      <c r="AR36" s="71">
        <v>3</v>
      </c>
      <c r="AS36" s="71">
        <v>3</v>
      </c>
      <c r="AT36" s="71">
        <v>3</v>
      </c>
      <c r="AU36" s="71">
        <v>3</v>
      </c>
      <c r="AV36" s="71">
        <v>3</v>
      </c>
      <c r="AW36" s="71">
        <v>3</v>
      </c>
      <c r="AX36" s="71">
        <v>3</v>
      </c>
      <c r="AY36" s="71">
        <v>3</v>
      </c>
      <c r="AZ36" s="71">
        <v>3</v>
      </c>
      <c r="BA36" s="71">
        <v>3</v>
      </c>
      <c r="BB36" s="71">
        <v>3</v>
      </c>
      <c r="BC36" s="71">
        <v>3</v>
      </c>
      <c r="BD36" s="71">
        <v>3</v>
      </c>
      <c r="BE36" s="71">
        <v>3</v>
      </c>
      <c r="BF36" s="71">
        <v>3</v>
      </c>
      <c r="BG36" s="71">
        <v>3</v>
      </c>
      <c r="BH36" s="71">
        <v>3</v>
      </c>
      <c r="BI36" s="71">
        <v>3</v>
      </c>
      <c r="BJ36" s="71">
        <v>3</v>
      </c>
      <c r="BK36" s="71">
        <v>3</v>
      </c>
      <c r="BL36" s="71">
        <v>3</v>
      </c>
      <c r="BM36" s="71">
        <v>3</v>
      </c>
      <c r="BN36" s="71">
        <v>3</v>
      </c>
      <c r="BO36" s="71">
        <v>3</v>
      </c>
      <c r="BP36" s="71">
        <v>3</v>
      </c>
      <c r="BQ36" s="71">
        <v>3</v>
      </c>
      <c r="BR36" s="71">
        <v>3</v>
      </c>
      <c r="BS36" s="71">
        <v>3</v>
      </c>
      <c r="BT36" s="71">
        <v>3</v>
      </c>
      <c r="BU36" s="71">
        <v>3</v>
      </c>
      <c r="BV36" s="71">
        <v>3</v>
      </c>
      <c r="BW36" s="71">
        <v>3</v>
      </c>
      <c r="BX36" s="71">
        <v>3</v>
      </c>
      <c r="BY36" s="71">
        <v>3</v>
      </c>
      <c r="BZ36" s="71">
        <v>3</v>
      </c>
      <c r="CA36" s="71">
        <v>3</v>
      </c>
      <c r="CB36" s="71">
        <v>3</v>
      </c>
      <c r="CC36" s="71">
        <v>3</v>
      </c>
      <c r="CD36" s="71">
        <v>3</v>
      </c>
      <c r="CE36" s="71">
        <v>3</v>
      </c>
      <c r="CF36" s="71">
        <v>3</v>
      </c>
      <c r="CG36" s="71">
        <v>3</v>
      </c>
      <c r="CH36" s="71">
        <v>3</v>
      </c>
      <c r="CI36" s="71">
        <v>3</v>
      </c>
      <c r="CJ36" s="71">
        <v>3</v>
      </c>
      <c r="CK36" s="71">
        <v>3</v>
      </c>
      <c r="CL36" s="71">
        <v>3</v>
      </c>
      <c r="CM36" s="71">
        <v>3</v>
      </c>
      <c r="CN36" s="71">
        <v>3</v>
      </c>
      <c r="CO36" s="71">
        <v>3</v>
      </c>
      <c r="CP36" s="71">
        <v>3</v>
      </c>
      <c r="CQ36" s="71">
        <v>3</v>
      </c>
      <c r="CR36" s="71">
        <v>3</v>
      </c>
      <c r="CS36" s="71">
        <v>3</v>
      </c>
      <c r="CT36" s="71">
        <v>3</v>
      </c>
      <c r="CU36" s="71">
        <v>3</v>
      </c>
      <c r="CV36" s="71">
        <v>3</v>
      </c>
      <c r="CW36" s="71">
        <v>3</v>
      </c>
      <c r="CX36" s="71">
        <v>3</v>
      </c>
      <c r="CY36" s="71">
        <v>3</v>
      </c>
      <c r="CZ36" s="71">
        <v>3</v>
      </c>
      <c r="DA36" s="71">
        <v>3</v>
      </c>
      <c r="DB36" s="71">
        <v>3</v>
      </c>
      <c r="DC36" s="71">
        <v>3</v>
      </c>
      <c r="DD36" s="71">
        <v>3</v>
      </c>
      <c r="DE36" s="71">
        <v>3</v>
      </c>
      <c r="DF36" s="71">
        <v>3</v>
      </c>
      <c r="DG36" s="71">
        <v>3</v>
      </c>
      <c r="DH36" s="71">
        <v>3</v>
      </c>
      <c r="DI36" s="71">
        <v>3</v>
      </c>
      <c r="DJ36" s="71">
        <v>3</v>
      </c>
      <c r="DK36" s="71">
        <v>3</v>
      </c>
      <c r="DL36" s="71">
        <v>3</v>
      </c>
      <c r="DM36" s="71">
        <v>3</v>
      </c>
      <c r="DN36" s="71">
        <v>3</v>
      </c>
      <c r="DO36" s="71">
        <v>3</v>
      </c>
      <c r="DP36" s="71">
        <v>3</v>
      </c>
      <c r="DQ36" s="71">
        <v>3</v>
      </c>
      <c r="DR36" s="71">
        <v>3</v>
      </c>
      <c r="DS36" s="71">
        <v>3</v>
      </c>
      <c r="DT36" s="71">
        <v>3</v>
      </c>
      <c r="DU36" s="71">
        <v>3</v>
      </c>
      <c r="DV36" s="71">
        <v>3</v>
      </c>
      <c r="DW36" s="71">
        <v>3</v>
      </c>
      <c r="DX36" s="71">
        <v>3</v>
      </c>
      <c r="DY36" s="71">
        <v>3</v>
      </c>
      <c r="DZ36" s="71">
        <v>3</v>
      </c>
      <c r="EA36" s="71">
        <v>3</v>
      </c>
      <c r="EB36" s="71">
        <v>3</v>
      </c>
      <c r="EC36" s="71">
        <v>3</v>
      </c>
      <c r="ED36" s="71">
        <v>3</v>
      </c>
      <c r="EE36" s="71">
        <v>3</v>
      </c>
      <c r="EF36" s="71">
        <v>3</v>
      </c>
      <c r="EG36" s="71">
        <v>3</v>
      </c>
      <c r="EH36" s="71">
        <v>3</v>
      </c>
      <c r="EI36" s="71">
        <v>3</v>
      </c>
      <c r="EJ36" s="71">
        <v>3</v>
      </c>
      <c r="EK36" s="71">
        <v>3</v>
      </c>
      <c r="EL36" s="71">
        <v>3</v>
      </c>
      <c r="EM36" s="71">
        <v>3</v>
      </c>
      <c r="EN36" s="71">
        <v>3</v>
      </c>
      <c r="EO36" s="71">
        <v>3</v>
      </c>
      <c r="EP36" s="71">
        <v>3</v>
      </c>
      <c r="EQ36" s="71">
        <v>3</v>
      </c>
      <c r="ER36" s="71">
        <v>3</v>
      </c>
      <c r="ES36" s="71">
        <v>3</v>
      </c>
      <c r="ET36" s="71">
        <v>3</v>
      </c>
      <c r="EU36" s="71">
        <v>3</v>
      </c>
      <c r="EV36" s="71">
        <v>3</v>
      </c>
      <c r="EW36" s="71">
        <v>3</v>
      </c>
      <c r="EX36" s="71">
        <v>3</v>
      </c>
      <c r="EY36" s="71">
        <v>3</v>
      </c>
      <c r="EZ36" s="71">
        <v>3</v>
      </c>
      <c r="FA36" s="71">
        <v>3</v>
      </c>
      <c r="FB36" s="71">
        <v>3</v>
      </c>
      <c r="FC36" s="71">
        <v>3</v>
      </c>
      <c r="FD36" s="71">
        <v>3</v>
      </c>
      <c r="FE36" s="71">
        <v>3</v>
      </c>
      <c r="FF36" s="71">
        <v>3</v>
      </c>
      <c r="FG36" s="71">
        <v>3</v>
      </c>
      <c r="FH36" s="71">
        <v>3</v>
      </c>
      <c r="FI36" s="71">
        <v>3</v>
      </c>
      <c r="FJ36" s="71">
        <v>3</v>
      </c>
      <c r="FK36" s="71">
        <v>3</v>
      </c>
      <c r="FL36" s="71">
        <v>3</v>
      </c>
      <c r="FM36" s="71">
        <v>3</v>
      </c>
      <c r="FN36" s="71">
        <v>3</v>
      </c>
      <c r="FO36" s="71">
        <v>3</v>
      </c>
      <c r="FP36" s="71">
        <v>3</v>
      </c>
      <c r="FQ36" s="71">
        <v>3</v>
      </c>
      <c r="FR36" s="71">
        <v>3</v>
      </c>
      <c r="FS36" s="71">
        <v>3</v>
      </c>
      <c r="FT36" s="71">
        <v>3</v>
      </c>
      <c r="FU36" s="71">
        <v>3</v>
      </c>
      <c r="FV36" s="71">
        <v>3</v>
      </c>
      <c r="FW36" s="71">
        <v>3</v>
      </c>
      <c r="FX36" s="71">
        <v>3</v>
      </c>
      <c r="FY36" s="71">
        <v>3</v>
      </c>
      <c r="FZ36" s="71">
        <v>3</v>
      </c>
      <c r="GA36" s="71">
        <v>3</v>
      </c>
      <c r="GB36" s="71">
        <v>3</v>
      </c>
      <c r="GC36" s="71">
        <v>3</v>
      </c>
      <c r="GD36" s="71">
        <v>3</v>
      </c>
      <c r="GE36" s="71">
        <v>3</v>
      </c>
      <c r="GF36" s="71">
        <v>3</v>
      </c>
      <c r="GG36" s="71">
        <v>3</v>
      </c>
      <c r="GH36" s="71">
        <v>3</v>
      </c>
      <c r="GI36" s="71">
        <v>3</v>
      </c>
      <c r="GJ36" s="71">
        <v>3</v>
      </c>
      <c r="GK36" s="71">
        <v>3</v>
      </c>
      <c r="GL36" s="71">
        <v>3</v>
      </c>
      <c r="GM36" s="71">
        <v>3</v>
      </c>
      <c r="GN36" s="71">
        <v>3</v>
      </c>
      <c r="GO36" s="71">
        <v>3</v>
      </c>
      <c r="GP36" s="71">
        <v>3</v>
      </c>
      <c r="GQ36" s="71">
        <v>3</v>
      </c>
      <c r="GR36" s="71">
        <v>3</v>
      </c>
      <c r="GS36" s="71">
        <v>3</v>
      </c>
      <c r="GT36" s="71">
        <v>3</v>
      </c>
      <c r="GU36" s="71">
        <v>3</v>
      </c>
      <c r="GV36" s="71">
        <v>3</v>
      </c>
      <c r="GW36" s="71">
        <v>3</v>
      </c>
      <c r="GX36" s="71">
        <v>3</v>
      </c>
      <c r="GY36" s="71">
        <v>3</v>
      </c>
      <c r="GZ36" s="71">
        <v>3</v>
      </c>
      <c r="HA36" s="71">
        <v>3</v>
      </c>
      <c r="HB36" s="71">
        <v>3</v>
      </c>
      <c r="HC36" s="71">
        <v>3</v>
      </c>
      <c r="HD36" s="71">
        <v>3</v>
      </c>
      <c r="HE36" s="71">
        <v>3</v>
      </c>
      <c r="HF36" s="71">
        <v>3</v>
      </c>
      <c r="HG36" s="71">
        <v>3</v>
      </c>
      <c r="HH36" s="71">
        <v>3</v>
      </c>
      <c r="HI36" s="71">
        <v>3</v>
      </c>
      <c r="HJ36" s="71">
        <v>3</v>
      </c>
      <c r="HK36" s="71">
        <v>3</v>
      </c>
      <c r="HL36" s="71">
        <v>3</v>
      </c>
      <c r="HM36" s="71">
        <v>3</v>
      </c>
      <c r="HN36" s="71">
        <v>3</v>
      </c>
      <c r="HO36" s="71">
        <v>3</v>
      </c>
      <c r="HP36" s="71">
        <v>3</v>
      </c>
      <c r="HQ36" s="71">
        <v>3</v>
      </c>
      <c r="HR36" s="71">
        <v>3</v>
      </c>
      <c r="HS36" s="71">
        <v>3</v>
      </c>
      <c r="HT36" s="71">
        <v>3</v>
      </c>
      <c r="HU36" s="71">
        <v>3</v>
      </c>
      <c r="HV36" s="71">
        <v>3</v>
      </c>
      <c r="HW36" s="71">
        <v>3</v>
      </c>
      <c r="HX36" s="71">
        <v>3</v>
      </c>
      <c r="HY36" s="71">
        <v>3</v>
      </c>
      <c r="HZ36" s="71">
        <v>3</v>
      </c>
      <c r="IA36" s="71">
        <v>3</v>
      </c>
      <c r="IB36" s="71">
        <v>3</v>
      </c>
      <c r="IC36" s="71">
        <v>3</v>
      </c>
      <c r="ID36" s="71">
        <v>3</v>
      </c>
      <c r="IE36" s="71">
        <v>3</v>
      </c>
      <c r="IF36" s="71">
        <v>3</v>
      </c>
      <c r="IG36" s="71">
        <v>3</v>
      </c>
      <c r="IH36" s="71">
        <v>3</v>
      </c>
      <c r="II36" s="71">
        <v>3</v>
      </c>
      <c r="IJ36" s="71">
        <v>3</v>
      </c>
      <c r="IK36" s="71">
        <v>3</v>
      </c>
      <c r="IL36" s="71">
        <v>3</v>
      </c>
      <c r="IM36" s="71">
        <v>3</v>
      </c>
      <c r="IN36" s="71">
        <v>3</v>
      </c>
      <c r="IO36" s="71">
        <v>3</v>
      </c>
      <c r="IP36" s="71">
        <v>3</v>
      </c>
      <c r="IQ36" s="71">
        <v>3</v>
      </c>
      <c r="IR36" s="71">
        <v>3</v>
      </c>
      <c r="IS36" s="71">
        <v>3</v>
      </c>
      <c r="IT36" s="71">
        <v>3</v>
      </c>
      <c r="IU36" s="71">
        <v>3</v>
      </c>
      <c r="IV36"/>
    </row>
    <row r="37" spans="1:256" s="67" customFormat="1" ht="13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173"/>
      <c r="M37" s="9"/>
      <c r="N37" s="82"/>
      <c r="O37" s="70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/>
    </row>
    <row r="38" spans="1:256" s="67" customFormat="1" ht="13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73"/>
      <c r="M38" s="9"/>
      <c r="N38" s="82"/>
      <c r="O38" s="70">
        <v>2.48</v>
      </c>
      <c r="P38" s="71">
        <v>2.48</v>
      </c>
      <c r="Q38" s="71">
        <v>2.48</v>
      </c>
      <c r="R38" s="71">
        <v>2.48</v>
      </c>
      <c r="S38" s="71">
        <v>2.48</v>
      </c>
      <c r="T38" s="71">
        <v>2.48</v>
      </c>
      <c r="U38" s="71">
        <v>2.48</v>
      </c>
      <c r="V38" s="71">
        <v>2.48</v>
      </c>
      <c r="W38" s="71">
        <v>2.48</v>
      </c>
      <c r="X38" s="71">
        <v>2.48</v>
      </c>
      <c r="Y38" s="71">
        <v>2.48</v>
      </c>
      <c r="Z38" s="71">
        <v>2.48</v>
      </c>
      <c r="AA38" s="71">
        <v>2.48</v>
      </c>
      <c r="AB38" s="71">
        <v>2.48</v>
      </c>
      <c r="AC38" s="71">
        <v>2.48</v>
      </c>
      <c r="AD38" s="71">
        <v>2.48</v>
      </c>
      <c r="AE38" s="71">
        <v>2.48</v>
      </c>
      <c r="AF38" s="71">
        <v>2.48</v>
      </c>
      <c r="AG38" s="71">
        <v>2.48</v>
      </c>
      <c r="AH38" s="71">
        <v>2.48</v>
      </c>
      <c r="AI38" s="71">
        <v>2.48</v>
      </c>
      <c r="AJ38" s="71">
        <v>2.48</v>
      </c>
      <c r="AK38" s="71">
        <v>2.48</v>
      </c>
      <c r="AL38" s="71">
        <v>2.48</v>
      </c>
      <c r="AM38" s="71">
        <v>2.48</v>
      </c>
      <c r="AN38" s="71">
        <v>2.48</v>
      </c>
      <c r="AO38" s="71">
        <v>2.48</v>
      </c>
      <c r="AP38" s="71">
        <v>2.48</v>
      </c>
      <c r="AQ38" s="71">
        <v>2.48</v>
      </c>
      <c r="AR38" s="71">
        <v>2.48</v>
      </c>
      <c r="AS38" s="71">
        <v>2.48</v>
      </c>
      <c r="AT38" s="71">
        <v>2.48</v>
      </c>
      <c r="AU38" s="71">
        <v>2.48</v>
      </c>
      <c r="AV38" s="71">
        <v>2.48</v>
      </c>
      <c r="AW38" s="71">
        <v>2.48</v>
      </c>
      <c r="AX38" s="71">
        <v>2.48</v>
      </c>
      <c r="AY38" s="71">
        <v>2.48</v>
      </c>
      <c r="AZ38" s="71">
        <v>2.48</v>
      </c>
      <c r="BA38" s="71">
        <v>2.48</v>
      </c>
      <c r="BB38" s="71">
        <v>2.48</v>
      </c>
      <c r="BC38" s="71">
        <v>2.48</v>
      </c>
      <c r="BD38" s="71">
        <v>2.48</v>
      </c>
      <c r="BE38" s="71">
        <v>2.48</v>
      </c>
      <c r="BF38" s="71">
        <v>2.48</v>
      </c>
      <c r="BG38" s="71">
        <v>2.48</v>
      </c>
      <c r="BH38" s="71">
        <v>2.48</v>
      </c>
      <c r="BI38" s="71">
        <v>2.48</v>
      </c>
      <c r="BJ38" s="71">
        <v>2.48</v>
      </c>
      <c r="BK38" s="71">
        <v>2.48</v>
      </c>
      <c r="BL38" s="71">
        <v>2.48</v>
      </c>
      <c r="BM38" s="71">
        <v>2.48</v>
      </c>
      <c r="BN38" s="71">
        <v>2.48</v>
      </c>
      <c r="BO38" s="71">
        <v>2.48</v>
      </c>
      <c r="BP38" s="71">
        <v>2.48</v>
      </c>
      <c r="BQ38" s="71">
        <v>2.48</v>
      </c>
      <c r="BR38" s="71">
        <v>2.48</v>
      </c>
      <c r="BS38" s="71">
        <v>2.48</v>
      </c>
      <c r="BT38" s="71">
        <v>2.48</v>
      </c>
      <c r="BU38" s="71">
        <v>2.48</v>
      </c>
      <c r="BV38" s="71">
        <v>2.48</v>
      </c>
      <c r="BW38" s="71">
        <v>2.48</v>
      </c>
      <c r="BX38" s="71">
        <v>2.48</v>
      </c>
      <c r="BY38" s="71">
        <v>2.48</v>
      </c>
      <c r="BZ38" s="71">
        <v>2.48</v>
      </c>
      <c r="CA38" s="71">
        <v>2.48</v>
      </c>
      <c r="CB38" s="71">
        <v>2.48</v>
      </c>
      <c r="CC38" s="71">
        <v>2.48</v>
      </c>
      <c r="CD38" s="71">
        <v>2.48</v>
      </c>
      <c r="CE38" s="71">
        <v>2.48</v>
      </c>
      <c r="CF38" s="71">
        <v>2.48</v>
      </c>
      <c r="CG38" s="71">
        <v>2.48</v>
      </c>
      <c r="CH38" s="71">
        <v>2.48</v>
      </c>
      <c r="CI38" s="71">
        <v>2.48</v>
      </c>
      <c r="CJ38" s="71">
        <v>2.48</v>
      </c>
      <c r="CK38" s="71">
        <v>2.48</v>
      </c>
      <c r="CL38" s="71">
        <v>2.48</v>
      </c>
      <c r="CM38" s="71">
        <v>2.48</v>
      </c>
      <c r="CN38" s="71">
        <v>2.48</v>
      </c>
      <c r="CO38" s="71">
        <v>2.48</v>
      </c>
      <c r="CP38" s="71">
        <v>2.48</v>
      </c>
      <c r="CQ38" s="71">
        <v>2.48</v>
      </c>
      <c r="CR38" s="71">
        <v>2.48</v>
      </c>
      <c r="CS38" s="71">
        <v>2.48</v>
      </c>
      <c r="CT38" s="71">
        <v>2.48</v>
      </c>
      <c r="CU38" s="71">
        <v>2.48</v>
      </c>
      <c r="CV38" s="71">
        <v>2.48</v>
      </c>
      <c r="CW38" s="71">
        <v>2.48</v>
      </c>
      <c r="CX38" s="71">
        <v>2.48</v>
      </c>
      <c r="CY38" s="71">
        <v>2.48</v>
      </c>
      <c r="CZ38" s="71">
        <v>2.48</v>
      </c>
      <c r="DA38" s="71">
        <v>2.48</v>
      </c>
      <c r="DB38" s="71">
        <v>2.48</v>
      </c>
      <c r="DC38" s="71">
        <v>2.48</v>
      </c>
      <c r="DD38" s="71">
        <v>2.48</v>
      </c>
      <c r="DE38" s="71">
        <v>2.48</v>
      </c>
      <c r="DF38" s="71">
        <v>2.48</v>
      </c>
      <c r="DG38" s="71">
        <v>2.48</v>
      </c>
      <c r="DH38" s="71">
        <v>2.48</v>
      </c>
      <c r="DI38" s="71">
        <v>2.48</v>
      </c>
      <c r="DJ38" s="71">
        <v>2.48</v>
      </c>
      <c r="DK38" s="71">
        <v>2.48</v>
      </c>
      <c r="DL38" s="71">
        <v>2.48</v>
      </c>
      <c r="DM38" s="71">
        <v>2.48</v>
      </c>
      <c r="DN38" s="71">
        <v>2.48</v>
      </c>
      <c r="DO38" s="71">
        <v>2.48</v>
      </c>
      <c r="DP38" s="71">
        <v>2.48</v>
      </c>
      <c r="DQ38" s="71">
        <v>2.48</v>
      </c>
      <c r="DR38" s="71">
        <v>2.48</v>
      </c>
      <c r="DS38" s="71">
        <v>2.48</v>
      </c>
      <c r="DT38" s="71">
        <v>2.48</v>
      </c>
      <c r="DU38" s="71">
        <v>2.48</v>
      </c>
      <c r="DV38" s="71">
        <v>2.48</v>
      </c>
      <c r="DW38" s="71">
        <v>2.48</v>
      </c>
      <c r="DX38" s="71">
        <v>2.48</v>
      </c>
      <c r="DY38" s="71">
        <v>2.48</v>
      </c>
      <c r="DZ38" s="71">
        <v>2.48</v>
      </c>
      <c r="EA38" s="71">
        <v>2.48</v>
      </c>
      <c r="EB38" s="71">
        <v>2.48</v>
      </c>
      <c r="EC38" s="71">
        <v>2.48</v>
      </c>
      <c r="ED38" s="71">
        <v>2.48</v>
      </c>
      <c r="EE38" s="71">
        <v>2.48</v>
      </c>
      <c r="EF38" s="71">
        <v>2.48</v>
      </c>
      <c r="EG38" s="71">
        <v>2.48</v>
      </c>
      <c r="EH38" s="71">
        <v>2.48</v>
      </c>
      <c r="EI38" s="71">
        <v>2.48</v>
      </c>
      <c r="EJ38" s="71">
        <v>2.48</v>
      </c>
      <c r="EK38" s="71">
        <v>2.48</v>
      </c>
      <c r="EL38" s="71">
        <v>2.48</v>
      </c>
      <c r="EM38" s="71">
        <v>2.48</v>
      </c>
      <c r="EN38" s="71">
        <v>2.48</v>
      </c>
      <c r="EO38" s="71">
        <v>2.48</v>
      </c>
      <c r="EP38" s="71">
        <v>2.48</v>
      </c>
      <c r="EQ38" s="71">
        <v>2.48</v>
      </c>
      <c r="ER38" s="71">
        <v>2.48</v>
      </c>
      <c r="ES38" s="71">
        <v>2.48</v>
      </c>
      <c r="ET38" s="71">
        <v>2.48</v>
      </c>
      <c r="EU38" s="71">
        <v>2.48</v>
      </c>
      <c r="EV38" s="71">
        <v>2.48</v>
      </c>
      <c r="EW38" s="71">
        <v>2.48</v>
      </c>
      <c r="EX38" s="71">
        <v>2.48</v>
      </c>
      <c r="EY38" s="71">
        <v>2.48</v>
      </c>
      <c r="EZ38" s="71">
        <v>2.48</v>
      </c>
      <c r="FA38" s="71">
        <v>2.48</v>
      </c>
      <c r="FB38" s="71">
        <v>2.48</v>
      </c>
      <c r="FC38" s="71">
        <v>2.48</v>
      </c>
      <c r="FD38" s="71">
        <v>2.48</v>
      </c>
      <c r="FE38" s="71">
        <v>2.48</v>
      </c>
      <c r="FF38" s="71">
        <v>2.48</v>
      </c>
      <c r="FG38" s="71">
        <v>2.48</v>
      </c>
      <c r="FH38" s="71">
        <v>2.48</v>
      </c>
      <c r="FI38" s="71">
        <v>2.48</v>
      </c>
      <c r="FJ38" s="71">
        <v>2.48</v>
      </c>
      <c r="FK38" s="71">
        <v>2.48</v>
      </c>
      <c r="FL38" s="71">
        <v>2.48</v>
      </c>
      <c r="FM38" s="71">
        <v>2.48</v>
      </c>
      <c r="FN38" s="71">
        <v>2.48</v>
      </c>
      <c r="FO38" s="71">
        <v>2.48</v>
      </c>
      <c r="FP38" s="71">
        <v>2.48</v>
      </c>
      <c r="FQ38" s="71">
        <v>2.48</v>
      </c>
      <c r="FR38" s="71">
        <v>2.48</v>
      </c>
      <c r="FS38" s="71">
        <v>2.48</v>
      </c>
      <c r="FT38" s="71">
        <v>2.48</v>
      </c>
      <c r="FU38" s="71">
        <v>2.48</v>
      </c>
      <c r="FV38" s="71">
        <v>2.48</v>
      </c>
      <c r="FW38" s="71">
        <v>2.48</v>
      </c>
      <c r="FX38" s="71">
        <v>2.48</v>
      </c>
      <c r="FY38" s="71">
        <v>2.48</v>
      </c>
      <c r="FZ38" s="71">
        <v>2.48</v>
      </c>
      <c r="GA38" s="71">
        <v>2.48</v>
      </c>
      <c r="GB38" s="71">
        <v>2.48</v>
      </c>
      <c r="GC38" s="71">
        <v>2.48</v>
      </c>
      <c r="GD38" s="71">
        <v>2.48</v>
      </c>
      <c r="GE38" s="71">
        <v>2.48</v>
      </c>
      <c r="GF38" s="71">
        <v>2.48</v>
      </c>
      <c r="GG38" s="71">
        <v>2.48</v>
      </c>
      <c r="GH38" s="71">
        <v>2.48</v>
      </c>
      <c r="GI38" s="71">
        <v>2.48</v>
      </c>
      <c r="GJ38" s="71">
        <v>2.48</v>
      </c>
      <c r="GK38" s="71">
        <v>2.48</v>
      </c>
      <c r="GL38" s="71">
        <v>2.48</v>
      </c>
      <c r="GM38" s="71">
        <v>2.48</v>
      </c>
      <c r="GN38" s="71">
        <v>2.48</v>
      </c>
      <c r="GO38" s="71">
        <v>2.48</v>
      </c>
      <c r="GP38" s="71">
        <v>2.48</v>
      </c>
      <c r="GQ38" s="71">
        <v>2.48</v>
      </c>
      <c r="GR38" s="71">
        <v>2.48</v>
      </c>
      <c r="GS38" s="71">
        <v>2.48</v>
      </c>
      <c r="GT38" s="71">
        <v>2.48</v>
      </c>
      <c r="GU38" s="71">
        <v>2.48</v>
      </c>
      <c r="GV38" s="71">
        <v>2.48</v>
      </c>
      <c r="GW38" s="71">
        <v>2.48</v>
      </c>
      <c r="GX38" s="71">
        <v>2.48</v>
      </c>
      <c r="GY38" s="71">
        <v>2.48</v>
      </c>
      <c r="GZ38" s="71">
        <v>2.48</v>
      </c>
      <c r="HA38" s="71">
        <v>2.48</v>
      </c>
      <c r="HB38" s="71">
        <v>2.48</v>
      </c>
      <c r="HC38" s="71">
        <v>2.48</v>
      </c>
      <c r="HD38" s="71">
        <v>2.48</v>
      </c>
      <c r="HE38" s="71">
        <v>2.48</v>
      </c>
      <c r="HF38" s="71">
        <v>2.48</v>
      </c>
      <c r="HG38" s="71">
        <v>2.48</v>
      </c>
      <c r="HH38" s="71">
        <v>2.48</v>
      </c>
      <c r="HI38" s="71">
        <v>2.48</v>
      </c>
      <c r="HJ38" s="71">
        <v>2.48</v>
      </c>
      <c r="HK38" s="71">
        <v>2.48</v>
      </c>
      <c r="HL38" s="71">
        <v>2.48</v>
      </c>
      <c r="HM38" s="71">
        <v>2.48</v>
      </c>
      <c r="HN38" s="71">
        <v>2.48</v>
      </c>
      <c r="HO38" s="71">
        <v>2.48</v>
      </c>
      <c r="HP38" s="71">
        <v>2.48</v>
      </c>
      <c r="HQ38" s="71">
        <v>2.48</v>
      </c>
      <c r="HR38" s="71">
        <v>2.48</v>
      </c>
      <c r="HS38" s="71">
        <v>2.48</v>
      </c>
      <c r="HT38" s="71">
        <v>2.48</v>
      </c>
      <c r="HU38" s="71">
        <v>2.48</v>
      </c>
      <c r="HV38" s="71">
        <v>2.48</v>
      </c>
      <c r="HW38" s="71">
        <v>2.48</v>
      </c>
      <c r="HX38" s="71">
        <v>2.48</v>
      </c>
      <c r="HY38" s="71">
        <v>2.48</v>
      </c>
      <c r="HZ38" s="71">
        <v>2.48</v>
      </c>
      <c r="IA38" s="71">
        <v>2.48</v>
      </c>
      <c r="IB38" s="71">
        <v>2.48</v>
      </c>
      <c r="IC38" s="71">
        <v>2.48</v>
      </c>
      <c r="ID38" s="71">
        <v>2.48</v>
      </c>
      <c r="IE38" s="71">
        <v>2.48</v>
      </c>
      <c r="IF38" s="71">
        <v>2.48</v>
      </c>
      <c r="IG38" s="71">
        <v>2.48</v>
      </c>
      <c r="IH38" s="71">
        <v>2.48</v>
      </c>
      <c r="II38" s="71">
        <v>2.48</v>
      </c>
      <c r="IJ38" s="71">
        <v>2.48</v>
      </c>
      <c r="IK38" s="71">
        <v>2.48</v>
      </c>
      <c r="IL38" s="71">
        <v>2.48</v>
      </c>
      <c r="IM38" s="71">
        <v>2.48</v>
      </c>
      <c r="IN38" s="71">
        <v>2.48</v>
      </c>
      <c r="IO38" s="71">
        <v>2.48</v>
      </c>
      <c r="IP38" s="71">
        <v>2.48</v>
      </c>
      <c r="IQ38" s="71">
        <v>2.48</v>
      </c>
      <c r="IR38" s="71">
        <v>2.48</v>
      </c>
      <c r="IS38" s="71">
        <v>2.48</v>
      </c>
      <c r="IT38" s="71">
        <v>2.48</v>
      </c>
      <c r="IU38" s="71">
        <v>2.48</v>
      </c>
      <c r="IV38"/>
    </row>
    <row r="39" spans="1:256" s="67" customFormat="1" ht="13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173"/>
      <c r="M39" s="9"/>
      <c r="N39" s="82"/>
      <c r="O39" s="70">
        <v>2.27</v>
      </c>
      <c r="P39" s="71">
        <v>2.27</v>
      </c>
      <c r="Q39" s="71">
        <v>2.27</v>
      </c>
      <c r="R39" s="71">
        <v>2.27</v>
      </c>
      <c r="S39" s="71">
        <v>2.27</v>
      </c>
      <c r="T39" s="71">
        <v>2.27</v>
      </c>
      <c r="U39" s="71">
        <v>2.27</v>
      </c>
      <c r="V39" s="71">
        <v>2.27</v>
      </c>
      <c r="W39" s="71">
        <v>2.27</v>
      </c>
      <c r="X39" s="71">
        <v>2.27</v>
      </c>
      <c r="Y39" s="71">
        <v>2.27</v>
      </c>
      <c r="Z39" s="71">
        <v>2.27</v>
      </c>
      <c r="AA39" s="71">
        <v>2.27</v>
      </c>
      <c r="AB39" s="71">
        <v>2.27</v>
      </c>
      <c r="AC39" s="71">
        <v>2.27</v>
      </c>
      <c r="AD39" s="71">
        <v>2.27</v>
      </c>
      <c r="AE39" s="71">
        <v>2.27</v>
      </c>
      <c r="AF39" s="71">
        <v>2.27</v>
      </c>
      <c r="AG39" s="71">
        <v>2.27</v>
      </c>
      <c r="AH39" s="71">
        <v>2.27</v>
      </c>
      <c r="AI39" s="71">
        <v>2.27</v>
      </c>
      <c r="AJ39" s="71">
        <v>2.27</v>
      </c>
      <c r="AK39" s="71">
        <v>2.27</v>
      </c>
      <c r="AL39" s="71">
        <v>2.27</v>
      </c>
      <c r="AM39" s="71">
        <v>2.27</v>
      </c>
      <c r="AN39" s="71">
        <v>2.27</v>
      </c>
      <c r="AO39" s="71">
        <v>2.27</v>
      </c>
      <c r="AP39" s="71">
        <v>2.27</v>
      </c>
      <c r="AQ39" s="71">
        <v>2.27</v>
      </c>
      <c r="AR39" s="71">
        <v>2.27</v>
      </c>
      <c r="AS39" s="71">
        <v>2.27</v>
      </c>
      <c r="AT39" s="71">
        <v>2.27</v>
      </c>
      <c r="AU39" s="71">
        <v>2.27</v>
      </c>
      <c r="AV39" s="71">
        <v>2.27</v>
      </c>
      <c r="AW39" s="71">
        <v>2.27</v>
      </c>
      <c r="AX39" s="71">
        <v>2.27</v>
      </c>
      <c r="AY39" s="71">
        <v>2.27</v>
      </c>
      <c r="AZ39" s="71">
        <v>2.27</v>
      </c>
      <c r="BA39" s="71">
        <v>2.27</v>
      </c>
      <c r="BB39" s="71">
        <v>2.27</v>
      </c>
      <c r="BC39" s="71">
        <v>2.27</v>
      </c>
      <c r="BD39" s="71">
        <v>2.27</v>
      </c>
      <c r="BE39" s="71">
        <v>2.27</v>
      </c>
      <c r="BF39" s="71">
        <v>2.27</v>
      </c>
      <c r="BG39" s="71">
        <v>2.27</v>
      </c>
      <c r="BH39" s="71">
        <v>2.27</v>
      </c>
      <c r="BI39" s="71">
        <v>2.27</v>
      </c>
      <c r="BJ39" s="71">
        <v>2.27</v>
      </c>
      <c r="BK39" s="71">
        <v>2.27</v>
      </c>
      <c r="BL39" s="71">
        <v>2.27</v>
      </c>
      <c r="BM39" s="71">
        <v>2.27</v>
      </c>
      <c r="BN39" s="71">
        <v>2.27</v>
      </c>
      <c r="BO39" s="71">
        <v>2.27</v>
      </c>
      <c r="BP39" s="71">
        <v>2.27</v>
      </c>
      <c r="BQ39" s="71">
        <v>2.27</v>
      </c>
      <c r="BR39" s="71">
        <v>2.27</v>
      </c>
      <c r="BS39" s="71">
        <v>2.27</v>
      </c>
      <c r="BT39" s="71">
        <v>2.27</v>
      </c>
      <c r="BU39" s="71">
        <v>2.27</v>
      </c>
      <c r="BV39" s="71">
        <v>2.27</v>
      </c>
      <c r="BW39" s="71">
        <v>2.27</v>
      </c>
      <c r="BX39" s="71">
        <v>2.27</v>
      </c>
      <c r="BY39" s="71">
        <v>2.27</v>
      </c>
      <c r="BZ39" s="71">
        <v>2.27</v>
      </c>
      <c r="CA39" s="71">
        <v>2.27</v>
      </c>
      <c r="CB39" s="71">
        <v>2.27</v>
      </c>
      <c r="CC39" s="71">
        <v>2.27</v>
      </c>
      <c r="CD39" s="71">
        <v>2.27</v>
      </c>
      <c r="CE39" s="71">
        <v>2.27</v>
      </c>
      <c r="CF39" s="71">
        <v>2.27</v>
      </c>
      <c r="CG39" s="71">
        <v>2.27</v>
      </c>
      <c r="CH39" s="71">
        <v>2.27</v>
      </c>
      <c r="CI39" s="71">
        <v>2.27</v>
      </c>
      <c r="CJ39" s="71">
        <v>2.27</v>
      </c>
      <c r="CK39" s="71">
        <v>2.27</v>
      </c>
      <c r="CL39" s="71">
        <v>2.27</v>
      </c>
      <c r="CM39" s="71">
        <v>2.27</v>
      </c>
      <c r="CN39" s="71">
        <v>2.27</v>
      </c>
      <c r="CO39" s="71">
        <v>2.27</v>
      </c>
      <c r="CP39" s="71">
        <v>2.27</v>
      </c>
      <c r="CQ39" s="71">
        <v>2.27</v>
      </c>
      <c r="CR39" s="71">
        <v>2.27</v>
      </c>
      <c r="CS39" s="71">
        <v>2.27</v>
      </c>
      <c r="CT39" s="71">
        <v>2.27</v>
      </c>
      <c r="CU39" s="71">
        <v>2.27</v>
      </c>
      <c r="CV39" s="71">
        <v>2.27</v>
      </c>
      <c r="CW39" s="71">
        <v>2.27</v>
      </c>
      <c r="CX39" s="71">
        <v>2.27</v>
      </c>
      <c r="CY39" s="71">
        <v>2.27</v>
      </c>
      <c r="CZ39" s="71">
        <v>2.27</v>
      </c>
      <c r="DA39" s="71">
        <v>2.27</v>
      </c>
      <c r="DB39" s="71">
        <v>2.27</v>
      </c>
      <c r="DC39" s="71">
        <v>2.27</v>
      </c>
      <c r="DD39" s="71">
        <v>2.27</v>
      </c>
      <c r="DE39" s="71">
        <v>2.27</v>
      </c>
      <c r="DF39" s="71">
        <v>2.27</v>
      </c>
      <c r="DG39" s="71">
        <v>2.27</v>
      </c>
      <c r="DH39" s="71">
        <v>2.27</v>
      </c>
      <c r="DI39" s="71">
        <v>2.27</v>
      </c>
      <c r="DJ39" s="71">
        <v>2.27</v>
      </c>
      <c r="DK39" s="71">
        <v>2.27</v>
      </c>
      <c r="DL39" s="71">
        <v>2.27</v>
      </c>
      <c r="DM39" s="71">
        <v>2.27</v>
      </c>
      <c r="DN39" s="71">
        <v>2.27</v>
      </c>
      <c r="DO39" s="71">
        <v>2.27</v>
      </c>
      <c r="DP39" s="71">
        <v>2.27</v>
      </c>
      <c r="DQ39" s="71">
        <v>2.27</v>
      </c>
      <c r="DR39" s="71">
        <v>2.27</v>
      </c>
      <c r="DS39" s="71">
        <v>2.27</v>
      </c>
      <c r="DT39" s="71">
        <v>2.27</v>
      </c>
      <c r="DU39" s="71">
        <v>2.27</v>
      </c>
      <c r="DV39" s="71">
        <v>2.27</v>
      </c>
      <c r="DW39" s="71">
        <v>2.27</v>
      </c>
      <c r="DX39" s="71">
        <v>2.27</v>
      </c>
      <c r="DY39" s="71">
        <v>2.27</v>
      </c>
      <c r="DZ39" s="71">
        <v>2.27</v>
      </c>
      <c r="EA39" s="71">
        <v>2.27</v>
      </c>
      <c r="EB39" s="71">
        <v>2.27</v>
      </c>
      <c r="EC39" s="71">
        <v>2.27</v>
      </c>
      <c r="ED39" s="71">
        <v>2.27</v>
      </c>
      <c r="EE39" s="71">
        <v>2.27</v>
      </c>
      <c r="EF39" s="71">
        <v>2.27</v>
      </c>
      <c r="EG39" s="71">
        <v>2.27</v>
      </c>
      <c r="EH39" s="71">
        <v>2.27</v>
      </c>
      <c r="EI39" s="71">
        <v>2.27</v>
      </c>
      <c r="EJ39" s="71">
        <v>2.27</v>
      </c>
      <c r="EK39" s="71">
        <v>2.27</v>
      </c>
      <c r="EL39" s="71">
        <v>2.27</v>
      </c>
      <c r="EM39" s="71">
        <v>2.27</v>
      </c>
      <c r="EN39" s="71">
        <v>2.27</v>
      </c>
      <c r="EO39" s="71">
        <v>2.27</v>
      </c>
      <c r="EP39" s="71">
        <v>2.27</v>
      </c>
      <c r="EQ39" s="71">
        <v>2.27</v>
      </c>
      <c r="ER39" s="71">
        <v>2.27</v>
      </c>
      <c r="ES39" s="71">
        <v>2.27</v>
      </c>
      <c r="ET39" s="71">
        <v>2.27</v>
      </c>
      <c r="EU39" s="71">
        <v>2.27</v>
      </c>
      <c r="EV39" s="71">
        <v>2.27</v>
      </c>
      <c r="EW39" s="71">
        <v>2.27</v>
      </c>
      <c r="EX39" s="71">
        <v>2.27</v>
      </c>
      <c r="EY39" s="71">
        <v>2.27</v>
      </c>
      <c r="EZ39" s="71">
        <v>2.27</v>
      </c>
      <c r="FA39" s="71">
        <v>2.27</v>
      </c>
      <c r="FB39" s="71">
        <v>2.27</v>
      </c>
      <c r="FC39" s="71">
        <v>2.27</v>
      </c>
      <c r="FD39" s="71">
        <v>2.27</v>
      </c>
      <c r="FE39" s="71">
        <v>2.27</v>
      </c>
      <c r="FF39" s="71">
        <v>2.27</v>
      </c>
      <c r="FG39" s="71">
        <v>2.27</v>
      </c>
      <c r="FH39" s="71">
        <v>2.27</v>
      </c>
      <c r="FI39" s="71">
        <v>2.27</v>
      </c>
      <c r="FJ39" s="71">
        <v>2.27</v>
      </c>
      <c r="FK39" s="71">
        <v>2.27</v>
      </c>
      <c r="FL39" s="71">
        <v>2.27</v>
      </c>
      <c r="FM39" s="71">
        <v>2.27</v>
      </c>
      <c r="FN39" s="71">
        <v>2.27</v>
      </c>
      <c r="FO39" s="71">
        <v>2.27</v>
      </c>
      <c r="FP39" s="71">
        <v>2.27</v>
      </c>
      <c r="FQ39" s="71">
        <v>2.27</v>
      </c>
      <c r="FR39" s="71">
        <v>2.27</v>
      </c>
      <c r="FS39" s="71">
        <v>2.27</v>
      </c>
      <c r="FT39" s="71">
        <v>2.27</v>
      </c>
      <c r="FU39" s="71">
        <v>2.27</v>
      </c>
      <c r="FV39" s="71">
        <v>2.27</v>
      </c>
      <c r="FW39" s="71">
        <v>2.27</v>
      </c>
      <c r="FX39" s="71">
        <v>2.27</v>
      </c>
      <c r="FY39" s="71">
        <v>2.27</v>
      </c>
      <c r="FZ39" s="71">
        <v>2.27</v>
      </c>
      <c r="GA39" s="71">
        <v>2.27</v>
      </c>
      <c r="GB39" s="71">
        <v>2.27</v>
      </c>
      <c r="GC39" s="71">
        <v>2.27</v>
      </c>
      <c r="GD39" s="71">
        <v>2.27</v>
      </c>
      <c r="GE39" s="71">
        <v>2.27</v>
      </c>
      <c r="GF39" s="71">
        <v>2.27</v>
      </c>
      <c r="GG39" s="71">
        <v>2.27</v>
      </c>
      <c r="GH39" s="71">
        <v>2.27</v>
      </c>
      <c r="GI39" s="71">
        <v>2.27</v>
      </c>
      <c r="GJ39" s="71">
        <v>2.27</v>
      </c>
      <c r="GK39" s="71">
        <v>2.27</v>
      </c>
      <c r="GL39" s="71">
        <v>2.27</v>
      </c>
      <c r="GM39" s="71">
        <v>2.27</v>
      </c>
      <c r="GN39" s="71">
        <v>2.27</v>
      </c>
      <c r="GO39" s="71">
        <v>2.27</v>
      </c>
      <c r="GP39" s="71">
        <v>2.27</v>
      </c>
      <c r="GQ39" s="71">
        <v>2.27</v>
      </c>
      <c r="GR39" s="71">
        <v>2.27</v>
      </c>
      <c r="GS39" s="71">
        <v>2.27</v>
      </c>
      <c r="GT39" s="71">
        <v>2.27</v>
      </c>
      <c r="GU39" s="71">
        <v>2.27</v>
      </c>
      <c r="GV39" s="71">
        <v>2.27</v>
      </c>
      <c r="GW39" s="71">
        <v>2.27</v>
      </c>
      <c r="GX39" s="71">
        <v>2.27</v>
      </c>
      <c r="GY39" s="71">
        <v>2.27</v>
      </c>
      <c r="GZ39" s="71">
        <v>2.27</v>
      </c>
      <c r="HA39" s="71">
        <v>2.27</v>
      </c>
      <c r="HB39" s="71">
        <v>2.27</v>
      </c>
      <c r="HC39" s="71">
        <v>2.27</v>
      </c>
      <c r="HD39" s="71">
        <v>2.27</v>
      </c>
      <c r="HE39" s="71">
        <v>2.27</v>
      </c>
      <c r="HF39" s="71">
        <v>2.27</v>
      </c>
      <c r="HG39" s="71">
        <v>2.27</v>
      </c>
      <c r="HH39" s="71">
        <v>2.27</v>
      </c>
      <c r="HI39" s="71">
        <v>2.27</v>
      </c>
      <c r="HJ39" s="71">
        <v>2.27</v>
      </c>
      <c r="HK39" s="71">
        <v>2.27</v>
      </c>
      <c r="HL39" s="71">
        <v>2.27</v>
      </c>
      <c r="HM39" s="71">
        <v>2.27</v>
      </c>
      <c r="HN39" s="71">
        <v>2.27</v>
      </c>
      <c r="HO39" s="71">
        <v>2.27</v>
      </c>
      <c r="HP39" s="71">
        <v>2.27</v>
      </c>
      <c r="HQ39" s="71">
        <v>2.27</v>
      </c>
      <c r="HR39" s="71">
        <v>2.27</v>
      </c>
      <c r="HS39" s="71">
        <v>2.27</v>
      </c>
      <c r="HT39" s="71">
        <v>2.27</v>
      </c>
      <c r="HU39" s="71">
        <v>2.27</v>
      </c>
      <c r="HV39" s="71">
        <v>2.27</v>
      </c>
      <c r="HW39" s="71">
        <v>2.27</v>
      </c>
      <c r="HX39" s="71">
        <v>2.27</v>
      </c>
      <c r="HY39" s="71">
        <v>2.27</v>
      </c>
      <c r="HZ39" s="71">
        <v>2.27</v>
      </c>
      <c r="IA39" s="71">
        <v>2.27</v>
      </c>
      <c r="IB39" s="71">
        <v>2.27</v>
      </c>
      <c r="IC39" s="71">
        <v>2.27</v>
      </c>
      <c r="ID39" s="71">
        <v>2.27</v>
      </c>
      <c r="IE39" s="71">
        <v>2.27</v>
      </c>
      <c r="IF39" s="71">
        <v>2.27</v>
      </c>
      <c r="IG39" s="71">
        <v>2.27</v>
      </c>
      <c r="IH39" s="71">
        <v>2.27</v>
      </c>
      <c r="II39" s="71">
        <v>2.27</v>
      </c>
      <c r="IJ39" s="71">
        <v>2.27</v>
      </c>
      <c r="IK39" s="71">
        <v>2.27</v>
      </c>
      <c r="IL39" s="71">
        <v>2.27</v>
      </c>
      <c r="IM39" s="71">
        <v>2.27</v>
      </c>
      <c r="IN39" s="71">
        <v>2.27</v>
      </c>
      <c r="IO39" s="71">
        <v>2.27</v>
      </c>
      <c r="IP39" s="71">
        <v>2.27</v>
      </c>
      <c r="IQ39" s="71">
        <v>2.27</v>
      </c>
      <c r="IR39" s="71">
        <v>2.27</v>
      </c>
      <c r="IS39" s="71">
        <v>2.27</v>
      </c>
      <c r="IT39" s="71">
        <v>2.27</v>
      </c>
      <c r="IU39" s="71">
        <v>2.27</v>
      </c>
      <c r="IV39"/>
    </row>
    <row r="40" spans="1:256" s="67" customFormat="1" ht="13" customHeight="1">
      <c r="A40" s="77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173"/>
      <c r="M40" s="9"/>
      <c r="N40" s="82"/>
      <c r="O40" s="70">
        <v>2.06</v>
      </c>
      <c r="P40" s="71">
        <v>2.06</v>
      </c>
      <c r="Q40" s="71">
        <v>2.06</v>
      </c>
      <c r="R40" s="71">
        <v>2.06</v>
      </c>
      <c r="S40" s="71">
        <v>2.06</v>
      </c>
      <c r="T40" s="71">
        <v>2.06</v>
      </c>
      <c r="U40" s="71">
        <v>2.06</v>
      </c>
      <c r="V40" s="71">
        <v>2.06</v>
      </c>
      <c r="W40" s="71">
        <v>2.06</v>
      </c>
      <c r="X40" s="71">
        <v>2.06</v>
      </c>
      <c r="Y40" s="71">
        <v>2.06</v>
      </c>
      <c r="Z40" s="71">
        <v>2.06</v>
      </c>
      <c r="AA40" s="71">
        <v>2.06</v>
      </c>
      <c r="AB40" s="71">
        <v>2.06</v>
      </c>
      <c r="AC40" s="71">
        <v>2.06</v>
      </c>
      <c r="AD40" s="71">
        <v>2.06</v>
      </c>
      <c r="AE40" s="71">
        <v>2.06</v>
      </c>
      <c r="AF40" s="71">
        <v>2.06</v>
      </c>
      <c r="AG40" s="71">
        <v>2.06</v>
      </c>
      <c r="AH40" s="71">
        <v>2.06</v>
      </c>
      <c r="AI40" s="71">
        <v>2.06</v>
      </c>
      <c r="AJ40" s="71">
        <v>2.06</v>
      </c>
      <c r="AK40" s="71">
        <v>2.06</v>
      </c>
      <c r="AL40" s="71">
        <v>2.06</v>
      </c>
      <c r="AM40" s="71">
        <v>2.06</v>
      </c>
      <c r="AN40" s="71">
        <v>2.06</v>
      </c>
      <c r="AO40" s="71">
        <v>2.06</v>
      </c>
      <c r="AP40" s="71">
        <v>2.06</v>
      </c>
      <c r="AQ40" s="71">
        <v>2.06</v>
      </c>
      <c r="AR40" s="71">
        <v>2.06</v>
      </c>
      <c r="AS40" s="71">
        <v>2.06</v>
      </c>
      <c r="AT40" s="71">
        <v>2.06</v>
      </c>
      <c r="AU40" s="71">
        <v>2.06</v>
      </c>
      <c r="AV40" s="71">
        <v>2.06</v>
      </c>
      <c r="AW40" s="71">
        <v>2.06</v>
      </c>
      <c r="AX40" s="71">
        <v>2.06</v>
      </c>
      <c r="AY40" s="71">
        <v>2.06</v>
      </c>
      <c r="AZ40" s="71">
        <v>2.06</v>
      </c>
      <c r="BA40" s="71">
        <v>2.06</v>
      </c>
      <c r="BB40" s="71">
        <v>2.06</v>
      </c>
      <c r="BC40" s="71">
        <v>2.06</v>
      </c>
      <c r="BD40" s="71">
        <v>2.06</v>
      </c>
      <c r="BE40" s="71">
        <v>2.06</v>
      </c>
      <c r="BF40" s="71">
        <v>2.06</v>
      </c>
      <c r="BG40" s="71">
        <v>2.06</v>
      </c>
      <c r="BH40" s="71">
        <v>2.06</v>
      </c>
      <c r="BI40" s="71">
        <v>2.06</v>
      </c>
      <c r="BJ40" s="71">
        <v>2.06</v>
      </c>
      <c r="BK40" s="71">
        <v>2.06</v>
      </c>
      <c r="BL40" s="71">
        <v>2.06</v>
      </c>
      <c r="BM40" s="71">
        <v>2.06</v>
      </c>
      <c r="BN40" s="71">
        <v>2.06</v>
      </c>
      <c r="BO40" s="71">
        <v>2.06</v>
      </c>
      <c r="BP40" s="71">
        <v>2.06</v>
      </c>
      <c r="BQ40" s="71">
        <v>2.06</v>
      </c>
      <c r="BR40" s="71">
        <v>2.06</v>
      </c>
      <c r="BS40" s="71">
        <v>2.06</v>
      </c>
      <c r="BT40" s="71">
        <v>2.06</v>
      </c>
      <c r="BU40" s="71">
        <v>2.06</v>
      </c>
      <c r="BV40" s="71">
        <v>2.06</v>
      </c>
      <c r="BW40" s="71">
        <v>2.06</v>
      </c>
      <c r="BX40" s="71">
        <v>2.06</v>
      </c>
      <c r="BY40" s="71">
        <v>2.06</v>
      </c>
      <c r="BZ40" s="71">
        <v>2.06</v>
      </c>
      <c r="CA40" s="71">
        <v>2.06</v>
      </c>
      <c r="CB40" s="71">
        <v>2.06</v>
      </c>
      <c r="CC40" s="71">
        <v>2.06</v>
      </c>
      <c r="CD40" s="71">
        <v>2.06</v>
      </c>
      <c r="CE40" s="71">
        <v>2.06</v>
      </c>
      <c r="CF40" s="71">
        <v>2.06</v>
      </c>
      <c r="CG40" s="71">
        <v>2.06</v>
      </c>
      <c r="CH40" s="71">
        <v>2.06</v>
      </c>
      <c r="CI40" s="71">
        <v>2.06</v>
      </c>
      <c r="CJ40" s="71">
        <v>2.06</v>
      </c>
      <c r="CK40" s="71">
        <v>2.06</v>
      </c>
      <c r="CL40" s="71">
        <v>2.06</v>
      </c>
      <c r="CM40" s="71">
        <v>2.06</v>
      </c>
      <c r="CN40" s="71">
        <v>2.06</v>
      </c>
      <c r="CO40" s="71">
        <v>2.06</v>
      </c>
      <c r="CP40" s="71">
        <v>2.06</v>
      </c>
      <c r="CQ40" s="71">
        <v>2.06</v>
      </c>
      <c r="CR40" s="71">
        <v>2.06</v>
      </c>
      <c r="CS40" s="71">
        <v>2.06</v>
      </c>
      <c r="CT40" s="71">
        <v>2.06</v>
      </c>
      <c r="CU40" s="71">
        <v>2.06</v>
      </c>
      <c r="CV40" s="71">
        <v>2.06</v>
      </c>
      <c r="CW40" s="71">
        <v>2.06</v>
      </c>
      <c r="CX40" s="71">
        <v>2.06</v>
      </c>
      <c r="CY40" s="71">
        <v>2.06</v>
      </c>
      <c r="CZ40" s="71">
        <v>2.06</v>
      </c>
      <c r="DA40" s="71">
        <v>2.06</v>
      </c>
      <c r="DB40" s="71">
        <v>2.06</v>
      </c>
      <c r="DC40" s="71">
        <v>2.06</v>
      </c>
      <c r="DD40" s="71">
        <v>2.06</v>
      </c>
      <c r="DE40" s="71">
        <v>2.06</v>
      </c>
      <c r="DF40" s="71">
        <v>2.06</v>
      </c>
      <c r="DG40" s="71">
        <v>2.06</v>
      </c>
      <c r="DH40" s="71">
        <v>2.06</v>
      </c>
      <c r="DI40" s="71">
        <v>2.06</v>
      </c>
      <c r="DJ40" s="71">
        <v>2.06</v>
      </c>
      <c r="DK40" s="71">
        <v>2.06</v>
      </c>
      <c r="DL40" s="71">
        <v>2.06</v>
      </c>
      <c r="DM40" s="71">
        <v>2.06</v>
      </c>
      <c r="DN40" s="71">
        <v>2.06</v>
      </c>
      <c r="DO40" s="71">
        <v>2.06</v>
      </c>
      <c r="DP40" s="71">
        <v>2.06</v>
      </c>
      <c r="DQ40" s="71">
        <v>2.06</v>
      </c>
      <c r="DR40" s="71">
        <v>2.06</v>
      </c>
      <c r="DS40" s="71">
        <v>2.06</v>
      </c>
      <c r="DT40" s="71">
        <v>2.06</v>
      </c>
      <c r="DU40" s="71">
        <v>2.06</v>
      </c>
      <c r="DV40" s="71">
        <v>2.06</v>
      </c>
      <c r="DW40" s="71">
        <v>2.06</v>
      </c>
      <c r="DX40" s="71">
        <v>2.06</v>
      </c>
      <c r="DY40" s="71">
        <v>2.06</v>
      </c>
      <c r="DZ40" s="71">
        <v>2.06</v>
      </c>
      <c r="EA40" s="71">
        <v>2.06</v>
      </c>
      <c r="EB40" s="71">
        <v>2.06</v>
      </c>
      <c r="EC40" s="71">
        <v>2.06</v>
      </c>
      <c r="ED40" s="71">
        <v>2.06</v>
      </c>
      <c r="EE40" s="71">
        <v>2.06</v>
      </c>
      <c r="EF40" s="71">
        <v>2.06</v>
      </c>
      <c r="EG40" s="71">
        <v>2.06</v>
      </c>
      <c r="EH40" s="71">
        <v>2.06</v>
      </c>
      <c r="EI40" s="71">
        <v>2.06</v>
      </c>
      <c r="EJ40" s="71">
        <v>2.06</v>
      </c>
      <c r="EK40" s="71">
        <v>2.06</v>
      </c>
      <c r="EL40" s="71">
        <v>2.06</v>
      </c>
      <c r="EM40" s="71">
        <v>2.06</v>
      </c>
      <c r="EN40" s="71">
        <v>2.06</v>
      </c>
      <c r="EO40" s="71">
        <v>2.06</v>
      </c>
      <c r="EP40" s="71">
        <v>2.06</v>
      </c>
      <c r="EQ40" s="71">
        <v>2.06</v>
      </c>
      <c r="ER40" s="71">
        <v>2.06</v>
      </c>
      <c r="ES40" s="71">
        <v>2.06</v>
      </c>
      <c r="ET40" s="71">
        <v>2.06</v>
      </c>
      <c r="EU40" s="71">
        <v>2.06</v>
      </c>
      <c r="EV40" s="71">
        <v>2.06</v>
      </c>
      <c r="EW40" s="71">
        <v>2.06</v>
      </c>
      <c r="EX40" s="71">
        <v>2.06</v>
      </c>
      <c r="EY40" s="71">
        <v>2.06</v>
      </c>
      <c r="EZ40" s="71">
        <v>2.06</v>
      </c>
      <c r="FA40" s="71">
        <v>2.06</v>
      </c>
      <c r="FB40" s="71">
        <v>2.06</v>
      </c>
      <c r="FC40" s="71">
        <v>2.06</v>
      </c>
      <c r="FD40" s="71">
        <v>2.06</v>
      </c>
      <c r="FE40" s="71">
        <v>2.06</v>
      </c>
      <c r="FF40" s="71">
        <v>2.06</v>
      </c>
      <c r="FG40" s="71">
        <v>2.06</v>
      </c>
      <c r="FH40" s="71">
        <v>2.06</v>
      </c>
      <c r="FI40" s="71">
        <v>2.06</v>
      </c>
      <c r="FJ40" s="71">
        <v>2.06</v>
      </c>
      <c r="FK40" s="71">
        <v>2.06</v>
      </c>
      <c r="FL40" s="71">
        <v>2.06</v>
      </c>
      <c r="FM40" s="71">
        <v>2.06</v>
      </c>
      <c r="FN40" s="71">
        <v>2.06</v>
      </c>
      <c r="FO40" s="71">
        <v>2.06</v>
      </c>
      <c r="FP40" s="71">
        <v>2.06</v>
      </c>
      <c r="FQ40" s="71">
        <v>2.06</v>
      </c>
      <c r="FR40" s="71">
        <v>2.06</v>
      </c>
      <c r="FS40" s="71">
        <v>2.06</v>
      </c>
      <c r="FT40" s="71">
        <v>2.06</v>
      </c>
      <c r="FU40" s="71">
        <v>2.06</v>
      </c>
      <c r="FV40" s="71">
        <v>2.06</v>
      </c>
      <c r="FW40" s="71">
        <v>2.06</v>
      </c>
      <c r="FX40" s="71">
        <v>2.06</v>
      </c>
      <c r="FY40" s="71">
        <v>2.06</v>
      </c>
      <c r="FZ40" s="71">
        <v>2.06</v>
      </c>
      <c r="GA40" s="71">
        <v>2.06</v>
      </c>
      <c r="GB40" s="71">
        <v>2.06</v>
      </c>
      <c r="GC40" s="71">
        <v>2.06</v>
      </c>
      <c r="GD40" s="71">
        <v>2.06</v>
      </c>
      <c r="GE40" s="71">
        <v>2.06</v>
      </c>
      <c r="GF40" s="71">
        <v>2.06</v>
      </c>
      <c r="GG40" s="71">
        <v>2.06</v>
      </c>
      <c r="GH40" s="71">
        <v>2.06</v>
      </c>
      <c r="GI40" s="71">
        <v>2.06</v>
      </c>
      <c r="GJ40" s="71">
        <v>2.06</v>
      </c>
      <c r="GK40" s="71">
        <v>2.06</v>
      </c>
      <c r="GL40" s="71">
        <v>2.06</v>
      </c>
      <c r="GM40" s="71">
        <v>2.06</v>
      </c>
      <c r="GN40" s="71">
        <v>2.06</v>
      </c>
      <c r="GO40" s="71">
        <v>2.06</v>
      </c>
      <c r="GP40" s="71">
        <v>2.06</v>
      </c>
      <c r="GQ40" s="71">
        <v>2.06</v>
      </c>
      <c r="GR40" s="71">
        <v>2.06</v>
      </c>
      <c r="GS40" s="71">
        <v>2.06</v>
      </c>
      <c r="GT40" s="71">
        <v>2.06</v>
      </c>
      <c r="GU40" s="71">
        <v>2.06</v>
      </c>
      <c r="GV40" s="71">
        <v>2.06</v>
      </c>
      <c r="GW40" s="71">
        <v>2.06</v>
      </c>
      <c r="GX40" s="71">
        <v>2.06</v>
      </c>
      <c r="GY40" s="71">
        <v>2.06</v>
      </c>
      <c r="GZ40" s="71">
        <v>2.06</v>
      </c>
      <c r="HA40" s="71">
        <v>2.06</v>
      </c>
      <c r="HB40" s="71">
        <v>2.06</v>
      </c>
      <c r="HC40" s="71">
        <v>2.06</v>
      </c>
      <c r="HD40" s="71">
        <v>2.06</v>
      </c>
      <c r="HE40" s="71">
        <v>2.06</v>
      </c>
      <c r="HF40" s="71">
        <v>2.06</v>
      </c>
      <c r="HG40" s="71">
        <v>2.06</v>
      </c>
      <c r="HH40" s="71">
        <v>2.06</v>
      </c>
      <c r="HI40" s="71">
        <v>2.06</v>
      </c>
      <c r="HJ40" s="71">
        <v>2.06</v>
      </c>
      <c r="HK40" s="71">
        <v>2.06</v>
      </c>
      <c r="HL40" s="71">
        <v>2.06</v>
      </c>
      <c r="HM40" s="71">
        <v>2.06</v>
      </c>
      <c r="HN40" s="71">
        <v>2.06</v>
      </c>
      <c r="HO40" s="71">
        <v>2.06</v>
      </c>
      <c r="HP40" s="71">
        <v>2.06</v>
      </c>
      <c r="HQ40" s="71">
        <v>2.06</v>
      </c>
      <c r="HR40" s="71">
        <v>2.06</v>
      </c>
      <c r="HS40" s="71">
        <v>2.06</v>
      </c>
      <c r="HT40" s="71">
        <v>2.06</v>
      </c>
      <c r="HU40" s="71">
        <v>2.06</v>
      </c>
      <c r="HV40" s="71">
        <v>2.06</v>
      </c>
      <c r="HW40" s="71">
        <v>2.06</v>
      </c>
      <c r="HX40" s="71">
        <v>2.06</v>
      </c>
      <c r="HY40" s="71">
        <v>2.06</v>
      </c>
      <c r="HZ40" s="71">
        <v>2.06</v>
      </c>
      <c r="IA40" s="71">
        <v>2.06</v>
      </c>
      <c r="IB40" s="71">
        <v>2.06</v>
      </c>
      <c r="IC40" s="71">
        <v>2.06</v>
      </c>
      <c r="ID40" s="71">
        <v>2.06</v>
      </c>
      <c r="IE40" s="71">
        <v>2.06</v>
      </c>
      <c r="IF40" s="71">
        <v>2.06</v>
      </c>
      <c r="IG40" s="71">
        <v>2.06</v>
      </c>
      <c r="IH40" s="71">
        <v>2.06</v>
      </c>
      <c r="II40" s="71">
        <v>2.06</v>
      </c>
      <c r="IJ40" s="71">
        <v>2.06</v>
      </c>
      <c r="IK40" s="71">
        <v>2.06</v>
      </c>
      <c r="IL40" s="71">
        <v>2.06</v>
      </c>
      <c r="IM40" s="71">
        <v>2.06</v>
      </c>
      <c r="IN40" s="71">
        <v>2.06</v>
      </c>
      <c r="IO40" s="71">
        <v>2.06</v>
      </c>
      <c r="IP40" s="71">
        <v>2.06</v>
      </c>
      <c r="IQ40" s="71">
        <v>2.06</v>
      </c>
      <c r="IR40" s="71">
        <v>2.06</v>
      </c>
      <c r="IS40" s="71">
        <v>2.06</v>
      </c>
      <c r="IT40" s="71">
        <v>2.06</v>
      </c>
      <c r="IU40" s="71">
        <v>2.06</v>
      </c>
      <c r="IV40"/>
    </row>
    <row r="41" spans="1:256" s="67" customFormat="1" ht="13" customHeight="1">
      <c r="A41" s="77"/>
      <c r="B41" s="37"/>
      <c r="C41" s="44"/>
      <c r="D41" s="38"/>
      <c r="E41" s="45"/>
      <c r="F41" s="38"/>
      <c r="G41" s="38"/>
      <c r="H41" s="12"/>
      <c r="I41" s="12"/>
      <c r="J41" s="9"/>
      <c r="K41" s="12"/>
      <c r="L41" s="173"/>
      <c r="M41" s="9"/>
      <c r="N41" s="82"/>
      <c r="O41" s="70">
        <v>1.94</v>
      </c>
      <c r="P41" s="71">
        <v>1.94</v>
      </c>
      <c r="Q41" s="71">
        <v>1.94</v>
      </c>
      <c r="R41" s="71">
        <v>1.94</v>
      </c>
      <c r="S41" s="71">
        <v>1.94</v>
      </c>
      <c r="T41" s="71">
        <v>1.94</v>
      </c>
      <c r="U41" s="71">
        <v>1.94</v>
      </c>
      <c r="V41" s="71">
        <v>1.94</v>
      </c>
      <c r="W41" s="71">
        <v>1.94</v>
      </c>
      <c r="X41" s="71">
        <v>1.94</v>
      </c>
      <c r="Y41" s="71">
        <v>1.94</v>
      </c>
      <c r="Z41" s="71">
        <v>1.94</v>
      </c>
      <c r="AA41" s="71">
        <v>1.94</v>
      </c>
      <c r="AB41" s="71">
        <v>1.94</v>
      </c>
      <c r="AC41" s="71">
        <v>1.94</v>
      </c>
      <c r="AD41" s="71">
        <v>1.94</v>
      </c>
      <c r="AE41" s="71">
        <v>1.94</v>
      </c>
      <c r="AF41" s="71">
        <v>1.94</v>
      </c>
      <c r="AG41" s="71">
        <v>1.94</v>
      </c>
      <c r="AH41" s="71">
        <v>1.94</v>
      </c>
      <c r="AI41" s="71">
        <v>1.94</v>
      </c>
      <c r="AJ41" s="71">
        <v>1.94</v>
      </c>
      <c r="AK41" s="71">
        <v>1.94</v>
      </c>
      <c r="AL41" s="71">
        <v>1.94</v>
      </c>
      <c r="AM41" s="71">
        <v>1.94</v>
      </c>
      <c r="AN41" s="71">
        <v>1.94</v>
      </c>
      <c r="AO41" s="71">
        <v>1.94</v>
      </c>
      <c r="AP41" s="71">
        <v>1.94</v>
      </c>
      <c r="AQ41" s="71">
        <v>1.94</v>
      </c>
      <c r="AR41" s="71">
        <v>1.94</v>
      </c>
      <c r="AS41" s="71">
        <v>1.94</v>
      </c>
      <c r="AT41" s="71">
        <v>1.94</v>
      </c>
      <c r="AU41" s="71">
        <v>1.94</v>
      </c>
      <c r="AV41" s="71">
        <v>1.94</v>
      </c>
      <c r="AW41" s="71">
        <v>1.94</v>
      </c>
      <c r="AX41" s="71">
        <v>1.94</v>
      </c>
      <c r="AY41" s="71">
        <v>1.94</v>
      </c>
      <c r="AZ41" s="71">
        <v>1.94</v>
      </c>
      <c r="BA41" s="71">
        <v>1.94</v>
      </c>
      <c r="BB41" s="71">
        <v>1.94</v>
      </c>
      <c r="BC41" s="71">
        <v>1.94</v>
      </c>
      <c r="BD41" s="71">
        <v>1.94</v>
      </c>
      <c r="BE41" s="71">
        <v>1.94</v>
      </c>
      <c r="BF41" s="71">
        <v>1.94</v>
      </c>
      <c r="BG41" s="71">
        <v>1.94</v>
      </c>
      <c r="BH41" s="71">
        <v>1.94</v>
      </c>
      <c r="BI41" s="71">
        <v>1.94</v>
      </c>
      <c r="BJ41" s="71">
        <v>1.94</v>
      </c>
      <c r="BK41" s="71">
        <v>1.94</v>
      </c>
      <c r="BL41" s="71">
        <v>1.94</v>
      </c>
      <c r="BM41" s="71">
        <v>1.94</v>
      </c>
      <c r="BN41" s="71">
        <v>1.94</v>
      </c>
      <c r="BO41" s="71">
        <v>1.94</v>
      </c>
      <c r="BP41" s="71">
        <v>1.94</v>
      </c>
      <c r="BQ41" s="71">
        <v>1.94</v>
      </c>
      <c r="BR41" s="71">
        <v>1.94</v>
      </c>
      <c r="BS41" s="71">
        <v>1.94</v>
      </c>
      <c r="BT41" s="71">
        <v>1.94</v>
      </c>
      <c r="BU41" s="71">
        <v>1.94</v>
      </c>
      <c r="BV41" s="71">
        <v>1.94</v>
      </c>
      <c r="BW41" s="71">
        <v>1.94</v>
      </c>
      <c r="BX41" s="71">
        <v>1.94</v>
      </c>
      <c r="BY41" s="71">
        <v>1.94</v>
      </c>
      <c r="BZ41" s="71">
        <v>1.94</v>
      </c>
      <c r="CA41" s="71">
        <v>1.94</v>
      </c>
      <c r="CB41" s="71">
        <v>1.94</v>
      </c>
      <c r="CC41" s="71">
        <v>1.94</v>
      </c>
      <c r="CD41" s="71">
        <v>1.94</v>
      </c>
      <c r="CE41" s="71">
        <v>1.94</v>
      </c>
      <c r="CF41" s="71">
        <v>1.94</v>
      </c>
      <c r="CG41" s="71">
        <v>1.94</v>
      </c>
      <c r="CH41" s="71">
        <v>1.94</v>
      </c>
      <c r="CI41" s="71">
        <v>1.94</v>
      </c>
      <c r="CJ41" s="71">
        <v>1.94</v>
      </c>
      <c r="CK41" s="71">
        <v>1.94</v>
      </c>
      <c r="CL41" s="71">
        <v>1.94</v>
      </c>
      <c r="CM41" s="71">
        <v>1.94</v>
      </c>
      <c r="CN41" s="71">
        <v>1.94</v>
      </c>
      <c r="CO41" s="71">
        <v>1.94</v>
      </c>
      <c r="CP41" s="71">
        <v>1.94</v>
      </c>
      <c r="CQ41" s="71">
        <v>1.94</v>
      </c>
      <c r="CR41" s="71">
        <v>1.94</v>
      </c>
      <c r="CS41" s="71">
        <v>1.94</v>
      </c>
      <c r="CT41" s="71">
        <v>1.94</v>
      </c>
      <c r="CU41" s="71">
        <v>1.94</v>
      </c>
      <c r="CV41" s="71">
        <v>1.94</v>
      </c>
      <c r="CW41" s="71">
        <v>1.94</v>
      </c>
      <c r="CX41" s="71">
        <v>1.94</v>
      </c>
      <c r="CY41" s="71">
        <v>1.94</v>
      </c>
      <c r="CZ41" s="71">
        <v>1.94</v>
      </c>
      <c r="DA41" s="71">
        <v>1.94</v>
      </c>
      <c r="DB41" s="71">
        <v>1.94</v>
      </c>
      <c r="DC41" s="71">
        <v>1.94</v>
      </c>
      <c r="DD41" s="71">
        <v>1.94</v>
      </c>
      <c r="DE41" s="71">
        <v>1.94</v>
      </c>
      <c r="DF41" s="71">
        <v>1.94</v>
      </c>
      <c r="DG41" s="71">
        <v>1.94</v>
      </c>
      <c r="DH41" s="71">
        <v>1.94</v>
      </c>
      <c r="DI41" s="71">
        <v>1.94</v>
      </c>
      <c r="DJ41" s="71">
        <v>1.94</v>
      </c>
      <c r="DK41" s="71">
        <v>1.94</v>
      </c>
      <c r="DL41" s="71">
        <v>1.94</v>
      </c>
      <c r="DM41" s="71">
        <v>1.94</v>
      </c>
      <c r="DN41" s="71">
        <v>1.94</v>
      </c>
      <c r="DO41" s="71">
        <v>1.94</v>
      </c>
      <c r="DP41" s="71">
        <v>1.94</v>
      </c>
      <c r="DQ41" s="71">
        <v>1.94</v>
      </c>
      <c r="DR41" s="71">
        <v>1.94</v>
      </c>
      <c r="DS41" s="71">
        <v>1.94</v>
      </c>
      <c r="DT41" s="71">
        <v>1.94</v>
      </c>
      <c r="DU41" s="71">
        <v>1.94</v>
      </c>
      <c r="DV41" s="71">
        <v>1.94</v>
      </c>
      <c r="DW41" s="71">
        <v>1.94</v>
      </c>
      <c r="DX41" s="71">
        <v>1.94</v>
      </c>
      <c r="DY41" s="71">
        <v>1.94</v>
      </c>
      <c r="DZ41" s="71">
        <v>1.94</v>
      </c>
      <c r="EA41" s="71">
        <v>1.94</v>
      </c>
      <c r="EB41" s="71">
        <v>1.94</v>
      </c>
      <c r="EC41" s="71">
        <v>1.94</v>
      </c>
      <c r="ED41" s="71">
        <v>1.94</v>
      </c>
      <c r="EE41" s="71">
        <v>1.94</v>
      </c>
      <c r="EF41" s="71">
        <v>1.94</v>
      </c>
      <c r="EG41" s="71">
        <v>1.94</v>
      </c>
      <c r="EH41" s="71">
        <v>1.94</v>
      </c>
      <c r="EI41" s="71">
        <v>1.94</v>
      </c>
      <c r="EJ41" s="71">
        <v>1.94</v>
      </c>
      <c r="EK41" s="71">
        <v>1.94</v>
      </c>
      <c r="EL41" s="71">
        <v>1.94</v>
      </c>
      <c r="EM41" s="71">
        <v>1.94</v>
      </c>
      <c r="EN41" s="71">
        <v>1.94</v>
      </c>
      <c r="EO41" s="71">
        <v>1.94</v>
      </c>
      <c r="EP41" s="71">
        <v>1.94</v>
      </c>
      <c r="EQ41" s="71">
        <v>1.94</v>
      </c>
      <c r="ER41" s="71">
        <v>1.94</v>
      </c>
      <c r="ES41" s="71">
        <v>1.94</v>
      </c>
      <c r="ET41" s="71">
        <v>1.94</v>
      </c>
      <c r="EU41" s="71">
        <v>1.94</v>
      </c>
      <c r="EV41" s="71">
        <v>1.94</v>
      </c>
      <c r="EW41" s="71">
        <v>1.94</v>
      </c>
      <c r="EX41" s="71">
        <v>1.94</v>
      </c>
      <c r="EY41" s="71">
        <v>1.94</v>
      </c>
      <c r="EZ41" s="71">
        <v>1.94</v>
      </c>
      <c r="FA41" s="71">
        <v>1.94</v>
      </c>
      <c r="FB41" s="71">
        <v>1.94</v>
      </c>
      <c r="FC41" s="71">
        <v>1.94</v>
      </c>
      <c r="FD41" s="71">
        <v>1.94</v>
      </c>
      <c r="FE41" s="71">
        <v>1.94</v>
      </c>
      <c r="FF41" s="71">
        <v>1.94</v>
      </c>
      <c r="FG41" s="71">
        <v>1.94</v>
      </c>
      <c r="FH41" s="71">
        <v>1.94</v>
      </c>
      <c r="FI41" s="71">
        <v>1.94</v>
      </c>
      <c r="FJ41" s="71">
        <v>1.94</v>
      </c>
      <c r="FK41" s="71">
        <v>1.94</v>
      </c>
      <c r="FL41" s="71">
        <v>1.94</v>
      </c>
      <c r="FM41" s="71">
        <v>1.94</v>
      </c>
      <c r="FN41" s="71">
        <v>1.94</v>
      </c>
      <c r="FO41" s="71">
        <v>1.94</v>
      </c>
      <c r="FP41" s="71">
        <v>1.94</v>
      </c>
      <c r="FQ41" s="71">
        <v>1.94</v>
      </c>
      <c r="FR41" s="71">
        <v>1.94</v>
      </c>
      <c r="FS41" s="71">
        <v>1.94</v>
      </c>
      <c r="FT41" s="71">
        <v>1.94</v>
      </c>
      <c r="FU41" s="71">
        <v>1.94</v>
      </c>
      <c r="FV41" s="71">
        <v>1.94</v>
      </c>
      <c r="FW41" s="71">
        <v>1.94</v>
      </c>
      <c r="FX41" s="71">
        <v>1.94</v>
      </c>
      <c r="FY41" s="71">
        <v>1.94</v>
      </c>
      <c r="FZ41" s="71">
        <v>1.94</v>
      </c>
      <c r="GA41" s="71">
        <v>1.94</v>
      </c>
      <c r="GB41" s="71">
        <v>1.94</v>
      </c>
      <c r="GC41" s="71">
        <v>1.94</v>
      </c>
      <c r="GD41" s="71">
        <v>1.94</v>
      </c>
      <c r="GE41" s="71">
        <v>1.94</v>
      </c>
      <c r="GF41" s="71">
        <v>1.94</v>
      </c>
      <c r="GG41" s="71">
        <v>1.94</v>
      </c>
      <c r="GH41" s="71">
        <v>1.94</v>
      </c>
      <c r="GI41" s="71">
        <v>1.94</v>
      </c>
      <c r="GJ41" s="71">
        <v>1.94</v>
      </c>
      <c r="GK41" s="71">
        <v>1.94</v>
      </c>
      <c r="GL41" s="71">
        <v>1.94</v>
      </c>
      <c r="GM41" s="71">
        <v>1.94</v>
      </c>
      <c r="GN41" s="71">
        <v>1.94</v>
      </c>
      <c r="GO41" s="71">
        <v>1.94</v>
      </c>
      <c r="GP41" s="71">
        <v>1.94</v>
      </c>
      <c r="GQ41" s="71">
        <v>1.94</v>
      </c>
      <c r="GR41" s="71">
        <v>1.94</v>
      </c>
      <c r="GS41" s="71">
        <v>1.94</v>
      </c>
      <c r="GT41" s="71">
        <v>1.94</v>
      </c>
      <c r="GU41" s="71">
        <v>1.94</v>
      </c>
      <c r="GV41" s="71">
        <v>1.94</v>
      </c>
      <c r="GW41" s="71">
        <v>1.94</v>
      </c>
      <c r="GX41" s="71">
        <v>1.94</v>
      </c>
      <c r="GY41" s="71">
        <v>1.94</v>
      </c>
      <c r="GZ41" s="71">
        <v>1.94</v>
      </c>
      <c r="HA41" s="71">
        <v>1.94</v>
      </c>
      <c r="HB41" s="71">
        <v>1.94</v>
      </c>
      <c r="HC41" s="71">
        <v>1.94</v>
      </c>
      <c r="HD41" s="71">
        <v>1.94</v>
      </c>
      <c r="HE41" s="71">
        <v>1.94</v>
      </c>
      <c r="HF41" s="71">
        <v>1.94</v>
      </c>
      <c r="HG41" s="71">
        <v>1.94</v>
      </c>
      <c r="HH41" s="71">
        <v>1.94</v>
      </c>
      <c r="HI41" s="71">
        <v>1.94</v>
      </c>
      <c r="HJ41" s="71">
        <v>1.94</v>
      </c>
      <c r="HK41" s="71">
        <v>1.94</v>
      </c>
      <c r="HL41" s="71">
        <v>1.94</v>
      </c>
      <c r="HM41" s="71">
        <v>1.94</v>
      </c>
      <c r="HN41" s="71">
        <v>1.94</v>
      </c>
      <c r="HO41" s="71">
        <v>1.94</v>
      </c>
      <c r="HP41" s="71">
        <v>1.94</v>
      </c>
      <c r="HQ41" s="71">
        <v>1.94</v>
      </c>
      <c r="HR41" s="71">
        <v>1.94</v>
      </c>
      <c r="HS41" s="71">
        <v>1.94</v>
      </c>
      <c r="HT41" s="71">
        <v>1.94</v>
      </c>
      <c r="HU41" s="71">
        <v>1.94</v>
      </c>
      <c r="HV41" s="71">
        <v>1.94</v>
      </c>
      <c r="HW41" s="71">
        <v>1.94</v>
      </c>
      <c r="HX41" s="71">
        <v>1.94</v>
      </c>
      <c r="HY41" s="71">
        <v>1.94</v>
      </c>
      <c r="HZ41" s="71">
        <v>1.94</v>
      </c>
      <c r="IA41" s="71">
        <v>1.94</v>
      </c>
      <c r="IB41" s="71">
        <v>1.94</v>
      </c>
      <c r="IC41" s="71">
        <v>1.94</v>
      </c>
      <c r="ID41" s="71">
        <v>1.94</v>
      </c>
      <c r="IE41" s="71">
        <v>1.94</v>
      </c>
      <c r="IF41" s="71">
        <v>1.94</v>
      </c>
      <c r="IG41" s="71">
        <v>1.94</v>
      </c>
      <c r="IH41" s="71">
        <v>1.94</v>
      </c>
      <c r="II41" s="71">
        <v>1.94</v>
      </c>
      <c r="IJ41" s="71">
        <v>1.94</v>
      </c>
      <c r="IK41" s="71">
        <v>1.94</v>
      </c>
      <c r="IL41" s="71">
        <v>1.94</v>
      </c>
      <c r="IM41" s="71">
        <v>1.94</v>
      </c>
      <c r="IN41" s="71">
        <v>1.94</v>
      </c>
      <c r="IO41" s="71">
        <v>1.94</v>
      </c>
      <c r="IP41" s="71">
        <v>1.94</v>
      </c>
      <c r="IQ41" s="71">
        <v>1.94</v>
      </c>
      <c r="IR41" s="71">
        <v>1.94</v>
      </c>
      <c r="IS41" s="71">
        <v>1.94</v>
      </c>
      <c r="IT41" s="71">
        <v>1.94</v>
      </c>
      <c r="IU41" s="71">
        <v>1.94</v>
      </c>
      <c r="IV41"/>
    </row>
    <row r="42" spans="1:256" s="67" customFormat="1" ht="15" customHeight="1">
      <c r="A42" s="77"/>
      <c r="B42" s="37"/>
      <c r="C42" s="44"/>
      <c r="D42" s="38"/>
      <c r="E42" s="45"/>
      <c r="F42" s="38"/>
      <c r="G42" s="38"/>
      <c r="H42" s="12"/>
      <c r="I42" s="12"/>
      <c r="J42" s="9"/>
      <c r="K42" s="12"/>
      <c r="L42" s="173"/>
      <c r="M42" s="9"/>
      <c r="N42" s="82"/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/>
    </row>
    <row r="43" spans="1:256" s="67" customFormat="1" ht="13" customHeight="1">
      <c r="A43" s="77"/>
      <c r="B43" s="37"/>
      <c r="C43" s="44"/>
      <c r="D43" s="38"/>
      <c r="E43" s="45"/>
      <c r="F43" s="38"/>
      <c r="G43" s="38"/>
      <c r="H43" s="12"/>
      <c r="I43" s="12"/>
      <c r="J43" s="9"/>
      <c r="K43" s="12"/>
      <c r="L43" s="173"/>
      <c r="M43" s="9"/>
      <c r="N43" s="82"/>
      <c r="O43" s="70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  <c r="IV43"/>
    </row>
    <row r="44" spans="1:256" s="67" customFormat="1" ht="13" customHeight="1">
      <c r="A44" s="77"/>
      <c r="B44" s="37"/>
      <c r="C44" s="44"/>
      <c r="D44" s="38"/>
      <c r="E44" s="45"/>
      <c r="F44" s="38"/>
      <c r="G44" s="38"/>
      <c r="H44" s="12"/>
      <c r="I44" s="12"/>
      <c r="J44" s="9"/>
      <c r="K44" s="12"/>
      <c r="L44" s="173"/>
      <c r="M44" s="9"/>
      <c r="N44" s="82"/>
      <c r="O44" s="70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/>
    </row>
    <row r="45" spans="1:256" s="67" customFormat="1" ht="13" customHeight="1">
      <c r="A45" s="77"/>
      <c r="B45" s="37"/>
      <c r="C45" s="44"/>
      <c r="D45" s="38"/>
      <c r="E45" s="45"/>
      <c r="F45" s="38"/>
      <c r="G45" s="38"/>
      <c r="H45" s="12"/>
      <c r="I45" s="12"/>
      <c r="J45" s="9"/>
      <c r="K45" s="9"/>
      <c r="L45" s="173"/>
      <c r="M45" s="9"/>
      <c r="N45" s="82"/>
      <c r="O45" s="70">
        <v>1.83</v>
      </c>
      <c r="P45" s="71">
        <v>1.83</v>
      </c>
      <c r="Q45" s="71">
        <v>1.83</v>
      </c>
      <c r="R45" s="71">
        <v>1.83</v>
      </c>
      <c r="S45" s="71">
        <v>1.83</v>
      </c>
      <c r="T45" s="71">
        <v>1.83</v>
      </c>
      <c r="U45" s="71">
        <v>1.83</v>
      </c>
      <c r="V45" s="71">
        <v>1.83</v>
      </c>
      <c r="W45" s="71">
        <v>1.83</v>
      </c>
      <c r="X45" s="71">
        <v>1.83</v>
      </c>
      <c r="Y45" s="71">
        <v>1.83</v>
      </c>
      <c r="Z45" s="71">
        <v>1.83</v>
      </c>
      <c r="AA45" s="71">
        <v>1.83</v>
      </c>
      <c r="AB45" s="71">
        <v>1.83</v>
      </c>
      <c r="AC45" s="71">
        <v>1.83</v>
      </c>
      <c r="AD45" s="71">
        <v>1.83</v>
      </c>
      <c r="AE45" s="71">
        <v>1.83</v>
      </c>
      <c r="AF45" s="71">
        <v>1.83</v>
      </c>
      <c r="AG45" s="71">
        <v>1.83</v>
      </c>
      <c r="AH45" s="71">
        <v>1.83</v>
      </c>
      <c r="AI45" s="71">
        <v>1.83</v>
      </c>
      <c r="AJ45" s="71">
        <v>1.83</v>
      </c>
      <c r="AK45" s="71">
        <v>1.83</v>
      </c>
      <c r="AL45" s="71">
        <v>1.83</v>
      </c>
      <c r="AM45" s="71">
        <v>1.83</v>
      </c>
      <c r="AN45" s="71">
        <v>1.83</v>
      </c>
      <c r="AO45" s="71">
        <v>1.83</v>
      </c>
      <c r="AP45" s="71">
        <v>1.83</v>
      </c>
      <c r="AQ45" s="71">
        <v>1.83</v>
      </c>
      <c r="AR45" s="71">
        <v>1.83</v>
      </c>
      <c r="AS45" s="71">
        <v>1.83</v>
      </c>
      <c r="AT45" s="71">
        <v>1.83</v>
      </c>
      <c r="AU45" s="71">
        <v>1.83</v>
      </c>
      <c r="AV45" s="71">
        <v>1.83</v>
      </c>
      <c r="AW45" s="71">
        <v>1.83</v>
      </c>
      <c r="AX45" s="71">
        <v>1.83</v>
      </c>
      <c r="AY45" s="71">
        <v>1.83</v>
      </c>
      <c r="AZ45" s="71">
        <v>1.83</v>
      </c>
      <c r="BA45" s="71">
        <v>1.83</v>
      </c>
      <c r="BB45" s="71">
        <v>1.83</v>
      </c>
      <c r="BC45" s="71">
        <v>1.83</v>
      </c>
      <c r="BD45" s="71">
        <v>1.83</v>
      </c>
      <c r="BE45" s="71">
        <v>1.83</v>
      </c>
      <c r="BF45" s="71">
        <v>1.83</v>
      </c>
      <c r="BG45" s="71">
        <v>1.83</v>
      </c>
      <c r="BH45" s="71">
        <v>1.83</v>
      </c>
      <c r="BI45" s="71">
        <v>1.83</v>
      </c>
      <c r="BJ45" s="71">
        <v>1.83</v>
      </c>
      <c r="BK45" s="71">
        <v>1.83</v>
      </c>
      <c r="BL45" s="71">
        <v>1.83</v>
      </c>
      <c r="BM45" s="71">
        <v>1.83</v>
      </c>
      <c r="BN45" s="71">
        <v>1.83</v>
      </c>
      <c r="BO45" s="71">
        <v>1.83</v>
      </c>
      <c r="BP45" s="71">
        <v>1.83</v>
      </c>
      <c r="BQ45" s="71">
        <v>1.83</v>
      </c>
      <c r="BR45" s="71">
        <v>1.83</v>
      </c>
      <c r="BS45" s="71">
        <v>1.83</v>
      </c>
      <c r="BT45" s="71">
        <v>1.83</v>
      </c>
      <c r="BU45" s="71">
        <v>1.83</v>
      </c>
      <c r="BV45" s="71">
        <v>1.83</v>
      </c>
      <c r="BW45" s="71">
        <v>1.83</v>
      </c>
      <c r="BX45" s="71">
        <v>1.83</v>
      </c>
      <c r="BY45" s="71">
        <v>1.83</v>
      </c>
      <c r="BZ45" s="71">
        <v>1.83</v>
      </c>
      <c r="CA45" s="71">
        <v>1.83</v>
      </c>
      <c r="CB45" s="71">
        <v>1.83</v>
      </c>
      <c r="CC45" s="71">
        <v>1.83</v>
      </c>
      <c r="CD45" s="71">
        <v>1.83</v>
      </c>
      <c r="CE45" s="71">
        <v>1.83</v>
      </c>
      <c r="CF45" s="71">
        <v>1.83</v>
      </c>
      <c r="CG45" s="71">
        <v>1.83</v>
      </c>
      <c r="CH45" s="71">
        <v>1.83</v>
      </c>
      <c r="CI45" s="71">
        <v>1.83</v>
      </c>
      <c r="CJ45" s="71">
        <v>1.83</v>
      </c>
      <c r="CK45" s="71">
        <v>1.83</v>
      </c>
      <c r="CL45" s="71">
        <v>1.83</v>
      </c>
      <c r="CM45" s="71">
        <v>1.83</v>
      </c>
      <c r="CN45" s="71">
        <v>1.83</v>
      </c>
      <c r="CO45" s="71">
        <v>1.83</v>
      </c>
      <c r="CP45" s="71">
        <v>1.83</v>
      </c>
      <c r="CQ45" s="71">
        <v>1.83</v>
      </c>
      <c r="CR45" s="71">
        <v>1.83</v>
      </c>
      <c r="CS45" s="71">
        <v>1.83</v>
      </c>
      <c r="CT45" s="71">
        <v>1.83</v>
      </c>
      <c r="CU45" s="71">
        <v>1.83</v>
      </c>
      <c r="CV45" s="71">
        <v>1.83</v>
      </c>
      <c r="CW45" s="71">
        <v>1.83</v>
      </c>
      <c r="CX45" s="71">
        <v>1.83</v>
      </c>
      <c r="CY45" s="71">
        <v>1.83</v>
      </c>
      <c r="CZ45" s="71">
        <v>1.83</v>
      </c>
      <c r="DA45" s="71">
        <v>1.83</v>
      </c>
      <c r="DB45" s="71">
        <v>1.83</v>
      </c>
      <c r="DC45" s="71">
        <v>1.83</v>
      </c>
      <c r="DD45" s="71">
        <v>1.83</v>
      </c>
      <c r="DE45" s="71">
        <v>1.83</v>
      </c>
      <c r="DF45" s="71">
        <v>1.83</v>
      </c>
      <c r="DG45" s="71">
        <v>1.83</v>
      </c>
      <c r="DH45" s="71">
        <v>1.83</v>
      </c>
      <c r="DI45" s="71">
        <v>1.83</v>
      </c>
      <c r="DJ45" s="71">
        <v>1.83</v>
      </c>
      <c r="DK45" s="71">
        <v>1.83</v>
      </c>
      <c r="DL45" s="71">
        <v>1.83</v>
      </c>
      <c r="DM45" s="71">
        <v>1.83</v>
      </c>
      <c r="DN45" s="71">
        <v>1.83</v>
      </c>
      <c r="DO45" s="71">
        <v>1.83</v>
      </c>
      <c r="DP45" s="71">
        <v>1.83</v>
      </c>
      <c r="DQ45" s="71">
        <v>1.83</v>
      </c>
      <c r="DR45" s="71">
        <v>1.83</v>
      </c>
      <c r="DS45" s="71">
        <v>1.83</v>
      </c>
      <c r="DT45" s="71">
        <v>1.83</v>
      </c>
      <c r="DU45" s="71">
        <v>1.83</v>
      </c>
      <c r="DV45" s="71">
        <v>1.83</v>
      </c>
      <c r="DW45" s="71">
        <v>1.83</v>
      </c>
      <c r="DX45" s="71">
        <v>1.83</v>
      </c>
      <c r="DY45" s="71">
        <v>1.83</v>
      </c>
      <c r="DZ45" s="71">
        <v>1.83</v>
      </c>
      <c r="EA45" s="71">
        <v>1.83</v>
      </c>
      <c r="EB45" s="71">
        <v>1.83</v>
      </c>
      <c r="EC45" s="71">
        <v>1.83</v>
      </c>
      <c r="ED45" s="71">
        <v>1.83</v>
      </c>
      <c r="EE45" s="71">
        <v>1.83</v>
      </c>
      <c r="EF45" s="71">
        <v>1.83</v>
      </c>
      <c r="EG45" s="71">
        <v>1.83</v>
      </c>
      <c r="EH45" s="71">
        <v>1.83</v>
      </c>
      <c r="EI45" s="71">
        <v>1.83</v>
      </c>
      <c r="EJ45" s="71">
        <v>1.83</v>
      </c>
      <c r="EK45" s="71">
        <v>1.83</v>
      </c>
      <c r="EL45" s="71">
        <v>1.83</v>
      </c>
      <c r="EM45" s="71">
        <v>1.83</v>
      </c>
      <c r="EN45" s="71">
        <v>1.83</v>
      </c>
      <c r="EO45" s="71">
        <v>1.83</v>
      </c>
      <c r="EP45" s="71">
        <v>1.83</v>
      </c>
      <c r="EQ45" s="71">
        <v>1.83</v>
      </c>
      <c r="ER45" s="71">
        <v>1.83</v>
      </c>
      <c r="ES45" s="71">
        <v>1.83</v>
      </c>
      <c r="ET45" s="71">
        <v>1.83</v>
      </c>
      <c r="EU45" s="71">
        <v>1.83</v>
      </c>
      <c r="EV45" s="71">
        <v>1.83</v>
      </c>
      <c r="EW45" s="71">
        <v>1.83</v>
      </c>
      <c r="EX45" s="71">
        <v>1.83</v>
      </c>
      <c r="EY45" s="71">
        <v>1.83</v>
      </c>
      <c r="EZ45" s="71">
        <v>1.83</v>
      </c>
      <c r="FA45" s="71">
        <v>1.83</v>
      </c>
      <c r="FB45" s="71">
        <v>1.83</v>
      </c>
      <c r="FC45" s="71">
        <v>1.83</v>
      </c>
      <c r="FD45" s="71">
        <v>1.83</v>
      </c>
      <c r="FE45" s="71">
        <v>1.83</v>
      </c>
      <c r="FF45" s="71">
        <v>1.83</v>
      </c>
      <c r="FG45" s="71">
        <v>1.83</v>
      </c>
      <c r="FH45" s="71">
        <v>1.83</v>
      </c>
      <c r="FI45" s="71">
        <v>1.83</v>
      </c>
      <c r="FJ45" s="71">
        <v>1.83</v>
      </c>
      <c r="FK45" s="71">
        <v>1.83</v>
      </c>
      <c r="FL45" s="71">
        <v>1.83</v>
      </c>
      <c r="FM45" s="71">
        <v>1.83</v>
      </c>
      <c r="FN45" s="71">
        <v>1.83</v>
      </c>
      <c r="FO45" s="71">
        <v>1.83</v>
      </c>
      <c r="FP45" s="71">
        <v>1.83</v>
      </c>
      <c r="FQ45" s="71">
        <v>1.83</v>
      </c>
      <c r="FR45" s="71">
        <v>1.83</v>
      </c>
      <c r="FS45" s="71">
        <v>1.83</v>
      </c>
      <c r="FT45" s="71">
        <v>1.83</v>
      </c>
      <c r="FU45" s="71">
        <v>1.83</v>
      </c>
      <c r="FV45" s="71">
        <v>1.83</v>
      </c>
      <c r="FW45" s="71">
        <v>1.83</v>
      </c>
      <c r="FX45" s="71">
        <v>1.83</v>
      </c>
      <c r="FY45" s="71">
        <v>1.83</v>
      </c>
      <c r="FZ45" s="71">
        <v>1.83</v>
      </c>
      <c r="GA45" s="71">
        <v>1.83</v>
      </c>
      <c r="GB45" s="71">
        <v>1.83</v>
      </c>
      <c r="GC45" s="71">
        <v>1.83</v>
      </c>
      <c r="GD45" s="71">
        <v>1.83</v>
      </c>
      <c r="GE45" s="71">
        <v>1.83</v>
      </c>
      <c r="GF45" s="71">
        <v>1.83</v>
      </c>
      <c r="GG45" s="71">
        <v>1.83</v>
      </c>
      <c r="GH45" s="71">
        <v>1.83</v>
      </c>
      <c r="GI45" s="71">
        <v>1.83</v>
      </c>
      <c r="GJ45" s="71">
        <v>1.83</v>
      </c>
      <c r="GK45" s="71">
        <v>1.83</v>
      </c>
      <c r="GL45" s="71">
        <v>1.83</v>
      </c>
      <c r="GM45" s="71">
        <v>1.83</v>
      </c>
      <c r="GN45" s="71">
        <v>1.83</v>
      </c>
      <c r="GO45" s="71">
        <v>1.83</v>
      </c>
      <c r="GP45" s="71">
        <v>1.83</v>
      </c>
      <c r="GQ45" s="71">
        <v>1.83</v>
      </c>
      <c r="GR45" s="71">
        <v>1.83</v>
      </c>
      <c r="GS45" s="71">
        <v>1.83</v>
      </c>
      <c r="GT45" s="71">
        <v>1.83</v>
      </c>
      <c r="GU45" s="71">
        <v>1.83</v>
      </c>
      <c r="GV45" s="71">
        <v>1.83</v>
      </c>
      <c r="GW45" s="71">
        <v>1.83</v>
      </c>
      <c r="GX45" s="71">
        <v>1.83</v>
      </c>
      <c r="GY45" s="71">
        <v>1.83</v>
      </c>
      <c r="GZ45" s="71">
        <v>1.83</v>
      </c>
      <c r="HA45" s="71">
        <v>1.83</v>
      </c>
      <c r="HB45" s="71">
        <v>1.83</v>
      </c>
      <c r="HC45" s="71">
        <v>1.83</v>
      </c>
      <c r="HD45" s="71">
        <v>1.83</v>
      </c>
      <c r="HE45" s="71">
        <v>1.83</v>
      </c>
      <c r="HF45" s="71">
        <v>1.83</v>
      </c>
      <c r="HG45" s="71">
        <v>1.83</v>
      </c>
      <c r="HH45" s="71">
        <v>1.83</v>
      </c>
      <c r="HI45" s="71">
        <v>1.83</v>
      </c>
      <c r="HJ45" s="71">
        <v>1.83</v>
      </c>
      <c r="HK45" s="71">
        <v>1.83</v>
      </c>
      <c r="HL45" s="71">
        <v>1.83</v>
      </c>
      <c r="HM45" s="71">
        <v>1.83</v>
      </c>
      <c r="HN45" s="71">
        <v>1.83</v>
      </c>
      <c r="HO45" s="71">
        <v>1.83</v>
      </c>
      <c r="HP45" s="71">
        <v>1.83</v>
      </c>
      <c r="HQ45" s="71">
        <v>1.83</v>
      </c>
      <c r="HR45" s="71">
        <v>1.83</v>
      </c>
      <c r="HS45" s="71">
        <v>1.83</v>
      </c>
      <c r="HT45" s="71">
        <v>1.83</v>
      </c>
      <c r="HU45" s="71">
        <v>1.83</v>
      </c>
      <c r="HV45" s="71">
        <v>1.83</v>
      </c>
      <c r="HW45" s="71">
        <v>1.83</v>
      </c>
      <c r="HX45" s="71">
        <v>1.83</v>
      </c>
      <c r="HY45" s="71">
        <v>1.83</v>
      </c>
      <c r="HZ45" s="71">
        <v>1.83</v>
      </c>
      <c r="IA45" s="71">
        <v>1.83</v>
      </c>
      <c r="IB45" s="71">
        <v>1.83</v>
      </c>
      <c r="IC45" s="71">
        <v>1.83</v>
      </c>
      <c r="ID45" s="71">
        <v>1.83</v>
      </c>
      <c r="IE45" s="71">
        <v>1.83</v>
      </c>
      <c r="IF45" s="71">
        <v>1.83</v>
      </c>
      <c r="IG45" s="71">
        <v>1.83</v>
      </c>
      <c r="IH45" s="71">
        <v>1.83</v>
      </c>
      <c r="II45" s="71">
        <v>1.83</v>
      </c>
      <c r="IJ45" s="71">
        <v>1.83</v>
      </c>
      <c r="IK45" s="71">
        <v>1.83</v>
      </c>
      <c r="IL45" s="71">
        <v>1.83</v>
      </c>
      <c r="IM45" s="71">
        <v>1.83</v>
      </c>
      <c r="IN45" s="71">
        <v>1.83</v>
      </c>
      <c r="IO45" s="71">
        <v>1.83</v>
      </c>
      <c r="IP45" s="71">
        <v>1.83</v>
      </c>
      <c r="IQ45" s="71">
        <v>1.83</v>
      </c>
      <c r="IR45" s="71">
        <v>1.83</v>
      </c>
      <c r="IS45" s="71">
        <v>1.83</v>
      </c>
      <c r="IT45" s="71">
        <v>1.83</v>
      </c>
      <c r="IU45" s="71">
        <v>1.83</v>
      </c>
      <c r="IV45"/>
    </row>
    <row r="46" spans="1:256" s="67" customFormat="1" ht="13" customHeight="1" thickBot="1">
      <c r="A46" s="77"/>
      <c r="B46" s="9"/>
      <c r="C46" s="9"/>
      <c r="D46" s="9"/>
      <c r="E46" s="9"/>
      <c r="F46" s="9"/>
      <c r="G46" s="9"/>
      <c r="H46" s="9"/>
      <c r="I46" s="9"/>
      <c r="J46" s="9"/>
      <c r="K46" s="9"/>
      <c r="L46" s="173"/>
      <c r="M46" s="9"/>
      <c r="N46" s="82"/>
      <c r="O46" s="72">
        <v>1.72</v>
      </c>
      <c r="P46" s="73">
        <v>1.72</v>
      </c>
      <c r="Q46" s="73">
        <v>1.72</v>
      </c>
      <c r="R46" s="73">
        <v>1.72</v>
      </c>
      <c r="S46" s="73">
        <v>1.72</v>
      </c>
      <c r="T46" s="73">
        <v>1.72</v>
      </c>
      <c r="U46" s="73">
        <v>1.72</v>
      </c>
      <c r="V46" s="73">
        <v>1.72</v>
      </c>
      <c r="W46" s="73">
        <v>1.72</v>
      </c>
      <c r="X46" s="73">
        <v>1.72</v>
      </c>
      <c r="Y46" s="73">
        <v>1.72</v>
      </c>
      <c r="Z46" s="73">
        <v>1.72</v>
      </c>
      <c r="AA46" s="73">
        <v>1.72</v>
      </c>
      <c r="AB46" s="73">
        <v>1.72</v>
      </c>
      <c r="AC46" s="73">
        <v>1.72</v>
      </c>
      <c r="AD46" s="73">
        <v>1.72</v>
      </c>
      <c r="AE46" s="73">
        <v>1.72</v>
      </c>
      <c r="AF46" s="73">
        <v>1.72</v>
      </c>
      <c r="AG46" s="73">
        <v>1.72</v>
      </c>
      <c r="AH46" s="73">
        <v>1.72</v>
      </c>
      <c r="AI46" s="73">
        <v>1.72</v>
      </c>
      <c r="AJ46" s="73">
        <v>1.72</v>
      </c>
      <c r="AK46" s="73">
        <v>1.72</v>
      </c>
      <c r="AL46" s="73">
        <v>1.72</v>
      </c>
      <c r="AM46" s="73">
        <v>1.72</v>
      </c>
      <c r="AN46" s="73">
        <v>1.72</v>
      </c>
      <c r="AO46" s="73">
        <v>1.72</v>
      </c>
      <c r="AP46" s="73">
        <v>1.72</v>
      </c>
      <c r="AQ46" s="73">
        <v>1.72</v>
      </c>
      <c r="AR46" s="73">
        <v>1.72</v>
      </c>
      <c r="AS46" s="73">
        <v>1.72</v>
      </c>
      <c r="AT46" s="73">
        <v>1.72</v>
      </c>
      <c r="AU46" s="73">
        <v>1.72</v>
      </c>
      <c r="AV46" s="73">
        <v>1.72</v>
      </c>
      <c r="AW46" s="73">
        <v>1.72</v>
      </c>
      <c r="AX46" s="73">
        <v>1.72</v>
      </c>
      <c r="AY46" s="73">
        <v>1.72</v>
      </c>
      <c r="AZ46" s="73">
        <v>1.72</v>
      </c>
      <c r="BA46" s="73">
        <v>1.72</v>
      </c>
      <c r="BB46" s="73">
        <v>1.72</v>
      </c>
      <c r="BC46" s="73">
        <v>1.72</v>
      </c>
      <c r="BD46" s="73">
        <v>1.72</v>
      </c>
      <c r="BE46" s="73">
        <v>1.72</v>
      </c>
      <c r="BF46" s="73">
        <v>1.72</v>
      </c>
      <c r="BG46" s="73">
        <v>1.72</v>
      </c>
      <c r="BH46" s="73">
        <v>1.72</v>
      </c>
      <c r="BI46" s="73">
        <v>1.72</v>
      </c>
      <c r="BJ46" s="73">
        <v>1.72</v>
      </c>
      <c r="BK46" s="73">
        <v>1.72</v>
      </c>
      <c r="BL46" s="73">
        <v>1.72</v>
      </c>
      <c r="BM46" s="73">
        <v>1.72</v>
      </c>
      <c r="BN46" s="73">
        <v>1.72</v>
      </c>
      <c r="BO46" s="73">
        <v>1.72</v>
      </c>
      <c r="BP46" s="73">
        <v>1.72</v>
      </c>
      <c r="BQ46" s="73">
        <v>1.72</v>
      </c>
      <c r="BR46" s="73">
        <v>1.72</v>
      </c>
      <c r="BS46" s="73">
        <v>1.72</v>
      </c>
      <c r="BT46" s="73">
        <v>1.72</v>
      </c>
      <c r="BU46" s="73">
        <v>1.72</v>
      </c>
      <c r="BV46" s="73">
        <v>1.72</v>
      </c>
      <c r="BW46" s="73">
        <v>1.72</v>
      </c>
      <c r="BX46" s="73">
        <v>1.72</v>
      </c>
      <c r="BY46" s="73">
        <v>1.72</v>
      </c>
      <c r="BZ46" s="73">
        <v>1.72</v>
      </c>
      <c r="CA46" s="73">
        <v>1.72</v>
      </c>
      <c r="CB46" s="73">
        <v>1.72</v>
      </c>
      <c r="CC46" s="73">
        <v>1.72</v>
      </c>
      <c r="CD46" s="73">
        <v>1.72</v>
      </c>
      <c r="CE46" s="73">
        <v>1.72</v>
      </c>
      <c r="CF46" s="73">
        <v>1.72</v>
      </c>
      <c r="CG46" s="73">
        <v>1.72</v>
      </c>
      <c r="CH46" s="73">
        <v>1.72</v>
      </c>
      <c r="CI46" s="73">
        <v>1.72</v>
      </c>
      <c r="CJ46" s="73">
        <v>1.72</v>
      </c>
      <c r="CK46" s="73">
        <v>1.72</v>
      </c>
      <c r="CL46" s="73">
        <v>1.72</v>
      </c>
      <c r="CM46" s="73">
        <v>1.72</v>
      </c>
      <c r="CN46" s="73">
        <v>1.72</v>
      </c>
      <c r="CO46" s="73">
        <v>1.72</v>
      </c>
      <c r="CP46" s="73">
        <v>1.72</v>
      </c>
      <c r="CQ46" s="73">
        <v>1.72</v>
      </c>
      <c r="CR46" s="73">
        <v>1.72</v>
      </c>
      <c r="CS46" s="73">
        <v>1.72</v>
      </c>
      <c r="CT46" s="73">
        <v>1.72</v>
      </c>
      <c r="CU46" s="73">
        <v>1.72</v>
      </c>
      <c r="CV46" s="73">
        <v>1.72</v>
      </c>
      <c r="CW46" s="73">
        <v>1.72</v>
      </c>
      <c r="CX46" s="73">
        <v>1.72</v>
      </c>
      <c r="CY46" s="73">
        <v>1.72</v>
      </c>
      <c r="CZ46" s="73">
        <v>1.72</v>
      </c>
      <c r="DA46" s="73">
        <v>1.72</v>
      </c>
      <c r="DB46" s="73">
        <v>1.72</v>
      </c>
      <c r="DC46" s="73">
        <v>1.72</v>
      </c>
      <c r="DD46" s="73">
        <v>1.72</v>
      </c>
      <c r="DE46" s="73">
        <v>1.72</v>
      </c>
      <c r="DF46" s="73">
        <v>1.72</v>
      </c>
      <c r="DG46" s="73">
        <v>1.72</v>
      </c>
      <c r="DH46" s="73">
        <v>1.72</v>
      </c>
      <c r="DI46" s="73">
        <v>1.72</v>
      </c>
      <c r="DJ46" s="73">
        <v>1.72</v>
      </c>
      <c r="DK46" s="73">
        <v>1.72</v>
      </c>
      <c r="DL46" s="73">
        <v>1.72</v>
      </c>
      <c r="DM46" s="73">
        <v>1.72</v>
      </c>
      <c r="DN46" s="73">
        <v>1.72</v>
      </c>
      <c r="DO46" s="73">
        <v>1.72</v>
      </c>
      <c r="DP46" s="73">
        <v>1.72</v>
      </c>
      <c r="DQ46" s="73">
        <v>1.72</v>
      </c>
      <c r="DR46" s="73">
        <v>1.72</v>
      </c>
      <c r="DS46" s="73">
        <v>1.72</v>
      </c>
      <c r="DT46" s="73">
        <v>1.72</v>
      </c>
      <c r="DU46" s="73">
        <v>1.72</v>
      </c>
      <c r="DV46" s="73">
        <v>1.72</v>
      </c>
      <c r="DW46" s="73">
        <v>1.72</v>
      </c>
      <c r="DX46" s="73">
        <v>1.72</v>
      </c>
      <c r="DY46" s="73">
        <v>1.72</v>
      </c>
      <c r="DZ46" s="73">
        <v>1.72</v>
      </c>
      <c r="EA46" s="73">
        <v>1.72</v>
      </c>
      <c r="EB46" s="73">
        <v>1.72</v>
      </c>
      <c r="EC46" s="73">
        <v>1.72</v>
      </c>
      <c r="ED46" s="73">
        <v>1.72</v>
      </c>
      <c r="EE46" s="73">
        <v>1.72</v>
      </c>
      <c r="EF46" s="73">
        <v>1.72</v>
      </c>
      <c r="EG46" s="73">
        <v>1.72</v>
      </c>
      <c r="EH46" s="73">
        <v>1.72</v>
      </c>
      <c r="EI46" s="73">
        <v>1.72</v>
      </c>
      <c r="EJ46" s="73">
        <v>1.72</v>
      </c>
      <c r="EK46" s="73">
        <v>1.72</v>
      </c>
      <c r="EL46" s="73">
        <v>1.72</v>
      </c>
      <c r="EM46" s="73">
        <v>1.72</v>
      </c>
      <c r="EN46" s="73">
        <v>1.72</v>
      </c>
      <c r="EO46" s="73">
        <v>1.72</v>
      </c>
      <c r="EP46" s="73">
        <v>1.72</v>
      </c>
      <c r="EQ46" s="73">
        <v>1.72</v>
      </c>
      <c r="ER46" s="73">
        <v>1.72</v>
      </c>
      <c r="ES46" s="73">
        <v>1.72</v>
      </c>
      <c r="ET46" s="73">
        <v>1.72</v>
      </c>
      <c r="EU46" s="73">
        <v>1.72</v>
      </c>
      <c r="EV46" s="73">
        <v>1.72</v>
      </c>
      <c r="EW46" s="73">
        <v>1.72</v>
      </c>
      <c r="EX46" s="73">
        <v>1.72</v>
      </c>
      <c r="EY46" s="73">
        <v>1.72</v>
      </c>
      <c r="EZ46" s="73">
        <v>1.72</v>
      </c>
      <c r="FA46" s="73">
        <v>1.72</v>
      </c>
      <c r="FB46" s="73">
        <v>1.72</v>
      </c>
      <c r="FC46" s="73">
        <v>1.72</v>
      </c>
      <c r="FD46" s="73">
        <v>1.72</v>
      </c>
      <c r="FE46" s="73">
        <v>1.72</v>
      </c>
      <c r="FF46" s="73">
        <v>1.72</v>
      </c>
      <c r="FG46" s="73">
        <v>1.72</v>
      </c>
      <c r="FH46" s="73">
        <v>1.72</v>
      </c>
      <c r="FI46" s="73">
        <v>1.72</v>
      </c>
      <c r="FJ46" s="73">
        <v>1.72</v>
      </c>
      <c r="FK46" s="73">
        <v>1.72</v>
      </c>
      <c r="FL46" s="73">
        <v>1.72</v>
      </c>
      <c r="FM46" s="73">
        <v>1.72</v>
      </c>
      <c r="FN46" s="73">
        <v>1.72</v>
      </c>
      <c r="FO46" s="73">
        <v>1.72</v>
      </c>
      <c r="FP46" s="73">
        <v>1.72</v>
      </c>
      <c r="FQ46" s="73">
        <v>1.72</v>
      </c>
      <c r="FR46" s="73">
        <v>1.72</v>
      </c>
      <c r="FS46" s="73">
        <v>1.72</v>
      </c>
      <c r="FT46" s="73">
        <v>1.72</v>
      </c>
      <c r="FU46" s="73">
        <v>1.72</v>
      </c>
      <c r="FV46" s="73">
        <v>1.72</v>
      </c>
      <c r="FW46" s="73">
        <v>1.72</v>
      </c>
      <c r="FX46" s="73">
        <v>1.72</v>
      </c>
      <c r="FY46" s="73">
        <v>1.72</v>
      </c>
      <c r="FZ46" s="73">
        <v>1.72</v>
      </c>
      <c r="GA46" s="73">
        <v>1.72</v>
      </c>
      <c r="GB46" s="73">
        <v>1.72</v>
      </c>
      <c r="GC46" s="73">
        <v>1.72</v>
      </c>
      <c r="GD46" s="73">
        <v>1.72</v>
      </c>
      <c r="GE46" s="73">
        <v>1.72</v>
      </c>
      <c r="GF46" s="73">
        <v>1.72</v>
      </c>
      <c r="GG46" s="73">
        <v>1.72</v>
      </c>
      <c r="GH46" s="73">
        <v>1.72</v>
      </c>
      <c r="GI46" s="73">
        <v>1.72</v>
      </c>
      <c r="GJ46" s="73">
        <v>1.72</v>
      </c>
      <c r="GK46" s="73">
        <v>1.72</v>
      </c>
      <c r="GL46" s="73">
        <v>1.72</v>
      </c>
      <c r="GM46" s="73">
        <v>1.72</v>
      </c>
      <c r="GN46" s="73">
        <v>1.72</v>
      </c>
      <c r="GO46" s="73">
        <v>1.72</v>
      </c>
      <c r="GP46" s="73">
        <v>1.72</v>
      </c>
      <c r="GQ46" s="73">
        <v>1.72</v>
      </c>
      <c r="GR46" s="73">
        <v>1.72</v>
      </c>
      <c r="GS46" s="73">
        <v>1.72</v>
      </c>
      <c r="GT46" s="73">
        <v>1.72</v>
      </c>
      <c r="GU46" s="73">
        <v>1.72</v>
      </c>
      <c r="GV46" s="73">
        <v>1.72</v>
      </c>
      <c r="GW46" s="73">
        <v>1.72</v>
      </c>
      <c r="GX46" s="73">
        <v>1.72</v>
      </c>
      <c r="GY46" s="73">
        <v>1.72</v>
      </c>
      <c r="GZ46" s="73">
        <v>1.72</v>
      </c>
      <c r="HA46" s="73">
        <v>1.72</v>
      </c>
      <c r="HB46" s="73">
        <v>1.72</v>
      </c>
      <c r="HC46" s="73">
        <v>1.72</v>
      </c>
      <c r="HD46" s="73">
        <v>1.72</v>
      </c>
      <c r="HE46" s="73">
        <v>1.72</v>
      </c>
      <c r="HF46" s="73">
        <v>1.72</v>
      </c>
      <c r="HG46" s="73">
        <v>1.72</v>
      </c>
      <c r="HH46" s="73">
        <v>1.72</v>
      </c>
      <c r="HI46" s="73">
        <v>1.72</v>
      </c>
      <c r="HJ46" s="73">
        <v>1.72</v>
      </c>
      <c r="HK46" s="73">
        <v>1.72</v>
      </c>
      <c r="HL46" s="73">
        <v>1.72</v>
      </c>
      <c r="HM46" s="73">
        <v>1.72</v>
      </c>
      <c r="HN46" s="73">
        <v>1.72</v>
      </c>
      <c r="HO46" s="73">
        <v>1.72</v>
      </c>
      <c r="HP46" s="73">
        <v>1.72</v>
      </c>
      <c r="HQ46" s="73">
        <v>1.72</v>
      </c>
      <c r="HR46" s="73">
        <v>1.72</v>
      </c>
      <c r="HS46" s="73">
        <v>1.72</v>
      </c>
      <c r="HT46" s="73">
        <v>1.72</v>
      </c>
      <c r="HU46" s="73">
        <v>1.72</v>
      </c>
      <c r="HV46" s="73">
        <v>1.72</v>
      </c>
      <c r="HW46" s="73">
        <v>1.72</v>
      </c>
      <c r="HX46" s="73">
        <v>1.72</v>
      </c>
      <c r="HY46" s="73">
        <v>1.72</v>
      </c>
      <c r="HZ46" s="73">
        <v>1.72</v>
      </c>
      <c r="IA46" s="73">
        <v>1.72</v>
      </c>
      <c r="IB46" s="73">
        <v>1.72</v>
      </c>
      <c r="IC46" s="73">
        <v>1.72</v>
      </c>
      <c r="ID46" s="73">
        <v>1.72</v>
      </c>
      <c r="IE46" s="73">
        <v>1.72</v>
      </c>
      <c r="IF46" s="73">
        <v>1.72</v>
      </c>
      <c r="IG46" s="73">
        <v>1.72</v>
      </c>
      <c r="IH46" s="73">
        <v>1.72</v>
      </c>
      <c r="II46" s="73">
        <v>1.72</v>
      </c>
      <c r="IJ46" s="73">
        <v>1.72</v>
      </c>
      <c r="IK46" s="73">
        <v>1.72</v>
      </c>
      <c r="IL46" s="73">
        <v>1.72</v>
      </c>
      <c r="IM46" s="73">
        <v>1.72</v>
      </c>
      <c r="IN46" s="73">
        <v>1.72</v>
      </c>
      <c r="IO46" s="73">
        <v>1.72</v>
      </c>
      <c r="IP46" s="73">
        <v>1.72</v>
      </c>
      <c r="IQ46" s="73">
        <v>1.72</v>
      </c>
      <c r="IR46" s="73">
        <v>1.72</v>
      </c>
      <c r="IS46" s="73">
        <v>1.72</v>
      </c>
      <c r="IT46" s="73">
        <v>1.72</v>
      </c>
      <c r="IU46" s="73">
        <v>1.72</v>
      </c>
      <c r="IV46"/>
    </row>
    <row r="47" spans="1:256" s="75" customFormat="1" ht="13" customHeight="1" thickTop="1" thickBot="1">
      <c r="A47" s="77"/>
      <c r="B47" s="9"/>
      <c r="C47" s="9"/>
      <c r="D47" s="9"/>
      <c r="E47" s="9"/>
      <c r="F47" s="9"/>
      <c r="G47" s="9"/>
      <c r="H47" s="9"/>
      <c r="I47" s="9"/>
      <c r="J47" s="9"/>
      <c r="K47" s="9"/>
      <c r="L47" s="173"/>
      <c r="M47" s="9"/>
      <c r="N47" s="82"/>
      <c r="O47" s="74">
        <v>1.61</v>
      </c>
      <c r="P47" s="74">
        <v>1.61</v>
      </c>
      <c r="Q47" s="74">
        <v>1.61</v>
      </c>
      <c r="R47" s="74">
        <v>1.61</v>
      </c>
      <c r="S47" s="74">
        <v>1.61</v>
      </c>
      <c r="T47" s="74">
        <v>1.61</v>
      </c>
      <c r="U47" s="74">
        <v>1.61</v>
      </c>
      <c r="V47" s="74">
        <v>1.61</v>
      </c>
      <c r="W47" s="74">
        <v>1.61</v>
      </c>
      <c r="X47" s="74">
        <v>1.61</v>
      </c>
      <c r="Y47" s="74">
        <v>1.61</v>
      </c>
      <c r="Z47" s="74">
        <v>1.61</v>
      </c>
      <c r="AA47" s="74">
        <v>1.61</v>
      </c>
      <c r="AB47" s="74">
        <v>1.61</v>
      </c>
      <c r="AC47" s="74">
        <v>1.61</v>
      </c>
      <c r="AD47" s="74">
        <v>1.61</v>
      </c>
      <c r="AE47" s="74">
        <v>1.61</v>
      </c>
      <c r="AF47" s="74">
        <v>1.61</v>
      </c>
      <c r="AG47" s="74">
        <v>1.61</v>
      </c>
      <c r="AH47" s="74">
        <v>1.61</v>
      </c>
      <c r="AI47" s="74">
        <v>1.61</v>
      </c>
      <c r="AJ47" s="74">
        <v>1.61</v>
      </c>
      <c r="AK47" s="74">
        <v>1.61</v>
      </c>
      <c r="AL47" s="74">
        <v>1.61</v>
      </c>
      <c r="AM47" s="74">
        <v>1.61</v>
      </c>
      <c r="AN47" s="74">
        <v>1.61</v>
      </c>
      <c r="AO47" s="74">
        <v>1.61</v>
      </c>
      <c r="AP47" s="74">
        <v>1.61</v>
      </c>
      <c r="AQ47" s="74">
        <v>1.61</v>
      </c>
      <c r="AR47" s="74">
        <v>1.61</v>
      </c>
      <c r="AS47" s="74">
        <v>1.61</v>
      </c>
      <c r="AT47" s="74">
        <v>1.61</v>
      </c>
      <c r="AU47" s="74">
        <v>1.61</v>
      </c>
      <c r="AV47" s="74">
        <v>1.61</v>
      </c>
      <c r="AW47" s="74">
        <v>1.61</v>
      </c>
      <c r="AX47" s="74">
        <v>1.61</v>
      </c>
      <c r="AY47" s="74">
        <v>1.61</v>
      </c>
      <c r="AZ47" s="74">
        <v>1.61</v>
      </c>
      <c r="BA47" s="74">
        <v>1.61</v>
      </c>
      <c r="BB47" s="74">
        <v>1.61</v>
      </c>
      <c r="BC47" s="74">
        <v>1.61</v>
      </c>
      <c r="BD47" s="74">
        <v>1.61</v>
      </c>
      <c r="BE47" s="74">
        <v>1.61</v>
      </c>
      <c r="BF47" s="74">
        <v>1.61</v>
      </c>
      <c r="BG47" s="74">
        <v>1.61</v>
      </c>
      <c r="BH47" s="74">
        <v>1.61</v>
      </c>
      <c r="BI47" s="74">
        <v>1.61</v>
      </c>
      <c r="BJ47" s="74">
        <v>1.61</v>
      </c>
      <c r="BK47" s="74">
        <v>1.61</v>
      </c>
      <c r="BL47" s="74">
        <v>1.61</v>
      </c>
      <c r="BM47" s="74">
        <v>1.61</v>
      </c>
      <c r="BN47" s="74">
        <v>1.61</v>
      </c>
      <c r="BO47" s="74">
        <v>1.61</v>
      </c>
      <c r="BP47" s="74">
        <v>1.61</v>
      </c>
      <c r="BQ47" s="74">
        <v>1.61</v>
      </c>
      <c r="BR47" s="74">
        <v>1.61</v>
      </c>
      <c r="BS47" s="74">
        <v>1.61</v>
      </c>
      <c r="BT47" s="74">
        <v>1.61</v>
      </c>
      <c r="BU47" s="74">
        <v>1.61</v>
      </c>
      <c r="BV47" s="74">
        <v>1.61</v>
      </c>
      <c r="BW47" s="74">
        <v>1.61</v>
      </c>
      <c r="BX47" s="74">
        <v>1.61</v>
      </c>
      <c r="BY47" s="74">
        <v>1.61</v>
      </c>
      <c r="BZ47" s="74">
        <v>1.61</v>
      </c>
      <c r="CA47" s="74">
        <v>1.61</v>
      </c>
      <c r="CB47" s="74">
        <v>1.61</v>
      </c>
      <c r="CC47" s="74">
        <v>1.61</v>
      </c>
      <c r="CD47" s="74">
        <v>1.61</v>
      </c>
      <c r="CE47" s="74">
        <v>1.61</v>
      </c>
      <c r="CF47" s="74">
        <v>1.61</v>
      </c>
      <c r="CG47" s="74">
        <v>1.61</v>
      </c>
      <c r="CH47" s="74">
        <v>1.61</v>
      </c>
      <c r="CI47" s="74">
        <v>1.61</v>
      </c>
      <c r="CJ47" s="74">
        <v>1.61</v>
      </c>
      <c r="CK47" s="74">
        <v>1.61</v>
      </c>
      <c r="CL47" s="74">
        <v>1.61</v>
      </c>
      <c r="CM47" s="74">
        <v>1.61</v>
      </c>
      <c r="CN47" s="74">
        <v>1.61</v>
      </c>
      <c r="CO47" s="74">
        <v>1.61</v>
      </c>
      <c r="CP47" s="74">
        <v>1.61</v>
      </c>
      <c r="CQ47" s="74">
        <v>1.61</v>
      </c>
      <c r="CR47" s="74">
        <v>1.61</v>
      </c>
      <c r="CS47" s="74">
        <v>1.61</v>
      </c>
      <c r="CT47" s="74">
        <v>1.61</v>
      </c>
      <c r="CU47" s="74">
        <v>1.61</v>
      </c>
      <c r="CV47" s="74">
        <v>1.61</v>
      </c>
      <c r="CW47" s="74">
        <v>1.61</v>
      </c>
      <c r="CX47" s="74">
        <v>1.61</v>
      </c>
      <c r="CY47" s="74">
        <v>1.61</v>
      </c>
      <c r="CZ47" s="74">
        <v>1.61</v>
      </c>
      <c r="DA47" s="74">
        <v>1.61</v>
      </c>
      <c r="DB47" s="74">
        <v>1.61</v>
      </c>
      <c r="DC47" s="74">
        <v>1.61</v>
      </c>
      <c r="DD47" s="74">
        <v>1.61</v>
      </c>
      <c r="DE47" s="74">
        <v>1.61</v>
      </c>
      <c r="DF47" s="74">
        <v>1.61</v>
      </c>
      <c r="DG47" s="74">
        <v>1.61</v>
      </c>
      <c r="DH47" s="74">
        <v>1.61</v>
      </c>
      <c r="DI47" s="74">
        <v>1.61</v>
      </c>
      <c r="DJ47" s="74">
        <v>1.61</v>
      </c>
      <c r="DK47" s="74">
        <v>1.61</v>
      </c>
      <c r="DL47" s="74">
        <v>1.61</v>
      </c>
      <c r="DM47" s="74">
        <v>1.61</v>
      </c>
      <c r="DN47" s="74">
        <v>1.61</v>
      </c>
      <c r="DO47" s="74">
        <v>1.61</v>
      </c>
      <c r="DP47" s="74">
        <v>1.61</v>
      </c>
      <c r="DQ47" s="74">
        <v>1.61</v>
      </c>
      <c r="DR47" s="74">
        <v>1.61</v>
      </c>
      <c r="DS47" s="74">
        <v>1.61</v>
      </c>
      <c r="DT47" s="74">
        <v>1.61</v>
      </c>
      <c r="DU47" s="74">
        <v>1.61</v>
      </c>
      <c r="DV47" s="74">
        <v>1.61</v>
      </c>
      <c r="DW47" s="74">
        <v>1.61</v>
      </c>
      <c r="DX47" s="74">
        <v>1.61</v>
      </c>
      <c r="DY47" s="74">
        <v>1.61</v>
      </c>
      <c r="DZ47" s="74">
        <v>1.61</v>
      </c>
      <c r="EA47" s="74">
        <v>1.61</v>
      </c>
      <c r="EB47" s="74">
        <v>1.61</v>
      </c>
      <c r="EC47" s="74">
        <v>1.61</v>
      </c>
      <c r="ED47" s="74">
        <v>1.61</v>
      </c>
      <c r="EE47" s="74">
        <v>1.61</v>
      </c>
      <c r="EF47" s="74">
        <v>1.61</v>
      </c>
      <c r="EG47" s="74">
        <v>1.61</v>
      </c>
      <c r="EH47" s="74">
        <v>1.61</v>
      </c>
      <c r="EI47" s="74">
        <v>1.61</v>
      </c>
      <c r="EJ47" s="74">
        <v>1.61</v>
      </c>
      <c r="EK47" s="74">
        <v>1.61</v>
      </c>
      <c r="EL47" s="74">
        <v>1.61</v>
      </c>
      <c r="EM47" s="74">
        <v>1.61</v>
      </c>
      <c r="EN47" s="74">
        <v>1.61</v>
      </c>
      <c r="EO47" s="74">
        <v>1.61</v>
      </c>
      <c r="EP47" s="74">
        <v>1.61</v>
      </c>
      <c r="EQ47" s="74">
        <v>1.61</v>
      </c>
      <c r="ER47" s="74">
        <v>1.61</v>
      </c>
      <c r="ES47" s="74">
        <v>1.61</v>
      </c>
      <c r="ET47" s="74">
        <v>1.61</v>
      </c>
      <c r="EU47" s="74">
        <v>1.61</v>
      </c>
      <c r="EV47" s="74">
        <v>1.61</v>
      </c>
      <c r="EW47" s="74">
        <v>1.61</v>
      </c>
      <c r="EX47" s="74">
        <v>1.61</v>
      </c>
      <c r="EY47" s="74">
        <v>1.61</v>
      </c>
      <c r="EZ47" s="74">
        <v>1.61</v>
      </c>
      <c r="FA47" s="74">
        <v>1.61</v>
      </c>
      <c r="FB47" s="74">
        <v>1.61</v>
      </c>
      <c r="FC47" s="74">
        <v>1.61</v>
      </c>
      <c r="FD47" s="74">
        <v>1.61</v>
      </c>
      <c r="FE47" s="74">
        <v>1.61</v>
      </c>
      <c r="FF47" s="74">
        <v>1.61</v>
      </c>
      <c r="FG47" s="74">
        <v>1.61</v>
      </c>
      <c r="FH47" s="74">
        <v>1.61</v>
      </c>
      <c r="FI47" s="74">
        <v>1.61</v>
      </c>
      <c r="FJ47" s="74">
        <v>1.61</v>
      </c>
      <c r="FK47" s="74">
        <v>1.61</v>
      </c>
      <c r="FL47" s="74">
        <v>1.61</v>
      </c>
      <c r="FM47" s="74">
        <v>1.61</v>
      </c>
      <c r="FN47" s="74">
        <v>1.61</v>
      </c>
      <c r="FO47" s="74">
        <v>1.61</v>
      </c>
      <c r="FP47" s="74">
        <v>1.61</v>
      </c>
      <c r="FQ47" s="74">
        <v>1.61</v>
      </c>
      <c r="FR47" s="74">
        <v>1.61</v>
      </c>
      <c r="FS47" s="74">
        <v>1.61</v>
      </c>
      <c r="FT47" s="74">
        <v>1.61</v>
      </c>
      <c r="FU47" s="74">
        <v>1.61</v>
      </c>
      <c r="FV47" s="74">
        <v>1.61</v>
      </c>
      <c r="FW47" s="74">
        <v>1.61</v>
      </c>
      <c r="FX47" s="74">
        <v>1.61</v>
      </c>
      <c r="FY47" s="74">
        <v>1.61</v>
      </c>
      <c r="FZ47" s="74">
        <v>1.61</v>
      </c>
      <c r="GA47" s="74">
        <v>1.61</v>
      </c>
      <c r="GB47" s="74">
        <v>1.61</v>
      </c>
      <c r="GC47" s="74">
        <v>1.61</v>
      </c>
      <c r="GD47" s="74">
        <v>1.61</v>
      </c>
      <c r="GE47" s="74">
        <v>1.61</v>
      </c>
      <c r="GF47" s="74">
        <v>1.61</v>
      </c>
      <c r="GG47" s="74">
        <v>1.61</v>
      </c>
      <c r="GH47" s="74">
        <v>1.61</v>
      </c>
      <c r="GI47" s="74">
        <v>1.61</v>
      </c>
      <c r="GJ47" s="74">
        <v>1.61</v>
      </c>
      <c r="GK47" s="74">
        <v>1.61</v>
      </c>
      <c r="GL47" s="74">
        <v>1.61</v>
      </c>
      <c r="GM47" s="74">
        <v>1.61</v>
      </c>
      <c r="GN47" s="74">
        <v>1.61</v>
      </c>
      <c r="GO47" s="74">
        <v>1.61</v>
      </c>
      <c r="GP47" s="74">
        <v>1.61</v>
      </c>
      <c r="GQ47" s="74">
        <v>1.61</v>
      </c>
      <c r="GR47" s="74">
        <v>1.61</v>
      </c>
      <c r="GS47" s="74">
        <v>1.61</v>
      </c>
      <c r="GT47" s="74">
        <v>1.61</v>
      </c>
      <c r="GU47" s="74">
        <v>1.61</v>
      </c>
      <c r="GV47" s="74">
        <v>1.61</v>
      </c>
      <c r="GW47" s="74">
        <v>1.61</v>
      </c>
      <c r="GX47" s="74">
        <v>1.61</v>
      </c>
      <c r="GY47" s="74">
        <v>1.61</v>
      </c>
      <c r="GZ47" s="74">
        <v>1.61</v>
      </c>
      <c r="HA47" s="74">
        <v>1.61</v>
      </c>
      <c r="HB47" s="74">
        <v>1.61</v>
      </c>
      <c r="HC47" s="74">
        <v>1.61</v>
      </c>
      <c r="HD47" s="74">
        <v>1.61</v>
      </c>
      <c r="HE47" s="74">
        <v>1.61</v>
      </c>
      <c r="HF47" s="74">
        <v>1.61</v>
      </c>
      <c r="HG47" s="74">
        <v>1.61</v>
      </c>
      <c r="HH47" s="74">
        <v>1.61</v>
      </c>
      <c r="HI47" s="74">
        <v>1.61</v>
      </c>
      <c r="HJ47" s="74">
        <v>1.61</v>
      </c>
      <c r="HK47" s="74">
        <v>1.61</v>
      </c>
      <c r="HL47" s="74">
        <v>1.61</v>
      </c>
      <c r="HM47" s="74">
        <v>1.61</v>
      </c>
      <c r="HN47" s="74">
        <v>1.61</v>
      </c>
      <c r="HO47" s="74">
        <v>1.61</v>
      </c>
      <c r="HP47" s="74">
        <v>1.61</v>
      </c>
      <c r="HQ47" s="74">
        <v>1.61</v>
      </c>
      <c r="HR47" s="74">
        <v>1.61</v>
      </c>
      <c r="HS47" s="74">
        <v>1.61</v>
      </c>
      <c r="HT47" s="74">
        <v>1.61</v>
      </c>
      <c r="HU47" s="74">
        <v>1.61</v>
      </c>
      <c r="HV47" s="74">
        <v>1.61</v>
      </c>
      <c r="HW47" s="74">
        <v>1.61</v>
      </c>
      <c r="HX47" s="74">
        <v>1.61</v>
      </c>
      <c r="HY47" s="74">
        <v>1.61</v>
      </c>
      <c r="HZ47" s="74">
        <v>1.61</v>
      </c>
      <c r="IA47" s="74">
        <v>1.61</v>
      </c>
      <c r="IB47" s="74">
        <v>1.61</v>
      </c>
      <c r="IC47" s="74">
        <v>1.61</v>
      </c>
      <c r="ID47" s="74">
        <v>1.61</v>
      </c>
      <c r="IE47" s="74">
        <v>1.61</v>
      </c>
      <c r="IF47" s="74">
        <v>1.61</v>
      </c>
      <c r="IG47" s="74">
        <v>1.61</v>
      </c>
      <c r="IH47" s="74">
        <v>1.61</v>
      </c>
      <c r="II47" s="74">
        <v>1.61</v>
      </c>
      <c r="IJ47" s="74">
        <v>1.61</v>
      </c>
      <c r="IK47" s="74">
        <v>1.61</v>
      </c>
      <c r="IL47" s="74">
        <v>1.61</v>
      </c>
      <c r="IM47" s="74">
        <v>1.61</v>
      </c>
      <c r="IN47" s="74">
        <v>1.61</v>
      </c>
      <c r="IO47" s="74">
        <v>1.61</v>
      </c>
      <c r="IP47" s="74">
        <v>1.61</v>
      </c>
      <c r="IQ47" s="74">
        <v>1.61</v>
      </c>
      <c r="IR47" s="74">
        <v>1.61</v>
      </c>
      <c r="IS47" s="74">
        <v>1.61</v>
      </c>
      <c r="IT47" s="74">
        <v>1.61</v>
      </c>
      <c r="IU47" s="74">
        <v>1.61</v>
      </c>
      <c r="IV47"/>
    </row>
    <row r="48" spans="1:256" s="76" customFormat="1" ht="13" customHeight="1" thickTop="1">
      <c r="A48" s="77"/>
      <c r="B48" s="9"/>
      <c r="C48" s="9"/>
      <c r="D48" s="9"/>
      <c r="E48" s="9"/>
      <c r="F48" s="9"/>
      <c r="G48" s="9"/>
      <c r="H48" s="9"/>
      <c r="I48" s="9"/>
      <c r="J48" s="9"/>
      <c r="K48" s="9"/>
      <c r="L48" s="173"/>
      <c r="M48" s="9"/>
      <c r="N48" s="82"/>
      <c r="O48" s="74">
        <v>1.5</v>
      </c>
      <c r="P48" s="74">
        <v>1.5</v>
      </c>
      <c r="Q48" s="74">
        <v>1.5</v>
      </c>
      <c r="R48" s="74">
        <v>1.5</v>
      </c>
      <c r="S48" s="74">
        <v>1.5</v>
      </c>
      <c r="T48" s="74">
        <v>1.5</v>
      </c>
      <c r="U48" s="74">
        <v>1.5</v>
      </c>
      <c r="V48" s="74">
        <v>1.5</v>
      </c>
      <c r="W48" s="74">
        <v>1.5</v>
      </c>
      <c r="X48" s="74">
        <v>1.5</v>
      </c>
      <c r="Y48" s="74">
        <v>1.5</v>
      </c>
      <c r="Z48" s="74">
        <v>1.5</v>
      </c>
      <c r="AA48" s="74">
        <v>1.5</v>
      </c>
      <c r="AB48" s="74">
        <v>1.5</v>
      </c>
      <c r="AC48" s="74">
        <v>1.5</v>
      </c>
      <c r="AD48" s="74">
        <v>1.5</v>
      </c>
      <c r="AE48" s="74">
        <v>1.5</v>
      </c>
      <c r="AF48" s="74">
        <v>1.5</v>
      </c>
      <c r="AG48" s="74">
        <v>1.5</v>
      </c>
      <c r="AH48" s="74">
        <v>1.5</v>
      </c>
      <c r="AI48" s="74">
        <v>1.5</v>
      </c>
      <c r="AJ48" s="74">
        <v>1.5</v>
      </c>
      <c r="AK48" s="74">
        <v>1.5</v>
      </c>
      <c r="AL48" s="74">
        <v>1.5</v>
      </c>
      <c r="AM48" s="74">
        <v>1.5</v>
      </c>
      <c r="AN48" s="74">
        <v>1.5</v>
      </c>
      <c r="AO48" s="74">
        <v>1.5</v>
      </c>
      <c r="AP48" s="74">
        <v>1.5</v>
      </c>
      <c r="AQ48" s="74">
        <v>1.5</v>
      </c>
      <c r="AR48" s="74">
        <v>1.5</v>
      </c>
      <c r="AS48" s="74">
        <v>1.5</v>
      </c>
      <c r="AT48" s="74">
        <v>1.5</v>
      </c>
      <c r="AU48" s="74">
        <v>1.5</v>
      </c>
      <c r="AV48" s="74">
        <v>1.5</v>
      </c>
      <c r="AW48" s="74">
        <v>1.5</v>
      </c>
      <c r="AX48" s="74">
        <v>1.5</v>
      </c>
      <c r="AY48" s="74">
        <v>1.5</v>
      </c>
      <c r="AZ48" s="74">
        <v>1.5</v>
      </c>
      <c r="BA48" s="74">
        <v>1.5</v>
      </c>
      <c r="BB48" s="74">
        <v>1.5</v>
      </c>
      <c r="BC48" s="74">
        <v>1.5</v>
      </c>
      <c r="BD48" s="74">
        <v>1.5</v>
      </c>
      <c r="BE48" s="74">
        <v>1.5</v>
      </c>
      <c r="BF48" s="74">
        <v>1.5</v>
      </c>
      <c r="BG48" s="74">
        <v>1.5</v>
      </c>
      <c r="BH48" s="74">
        <v>1.5</v>
      </c>
      <c r="BI48" s="74">
        <v>1.5</v>
      </c>
      <c r="BJ48" s="74">
        <v>1.5</v>
      </c>
      <c r="BK48" s="74">
        <v>1.5</v>
      </c>
      <c r="BL48" s="74">
        <v>1.5</v>
      </c>
      <c r="BM48" s="74">
        <v>1.5</v>
      </c>
      <c r="BN48" s="74">
        <v>1.5</v>
      </c>
      <c r="BO48" s="74">
        <v>1.5</v>
      </c>
      <c r="BP48" s="74">
        <v>1.5</v>
      </c>
      <c r="BQ48" s="74">
        <v>1.5</v>
      </c>
      <c r="BR48" s="74">
        <v>1.5</v>
      </c>
      <c r="BS48" s="74">
        <v>1.5</v>
      </c>
      <c r="BT48" s="74">
        <v>1.5</v>
      </c>
      <c r="BU48" s="74">
        <v>1.5</v>
      </c>
      <c r="BV48" s="74">
        <v>1.5</v>
      </c>
      <c r="BW48" s="74">
        <v>1.5</v>
      </c>
      <c r="BX48" s="74">
        <v>1.5</v>
      </c>
      <c r="BY48" s="74">
        <v>1.5</v>
      </c>
      <c r="BZ48" s="74">
        <v>1.5</v>
      </c>
      <c r="CA48" s="74">
        <v>1.5</v>
      </c>
      <c r="CB48" s="74">
        <v>1.5</v>
      </c>
      <c r="CC48" s="74">
        <v>1.5</v>
      </c>
      <c r="CD48" s="74">
        <v>1.5</v>
      </c>
      <c r="CE48" s="74">
        <v>1.5</v>
      </c>
      <c r="CF48" s="74">
        <v>1.5</v>
      </c>
      <c r="CG48" s="74">
        <v>1.5</v>
      </c>
      <c r="CH48" s="74">
        <v>1.5</v>
      </c>
      <c r="CI48" s="74">
        <v>1.5</v>
      </c>
      <c r="CJ48" s="74">
        <v>1.5</v>
      </c>
      <c r="CK48" s="74">
        <v>1.5</v>
      </c>
      <c r="CL48" s="74">
        <v>1.5</v>
      </c>
      <c r="CM48" s="74">
        <v>1.5</v>
      </c>
      <c r="CN48" s="74">
        <v>1.5</v>
      </c>
      <c r="CO48" s="74">
        <v>1.5</v>
      </c>
      <c r="CP48" s="74">
        <v>1.5</v>
      </c>
      <c r="CQ48" s="74">
        <v>1.5</v>
      </c>
      <c r="CR48" s="74">
        <v>1.5</v>
      </c>
      <c r="CS48" s="74">
        <v>1.5</v>
      </c>
      <c r="CT48" s="74">
        <v>1.5</v>
      </c>
      <c r="CU48" s="74">
        <v>1.5</v>
      </c>
      <c r="CV48" s="74">
        <v>1.5</v>
      </c>
      <c r="CW48" s="74">
        <v>1.5</v>
      </c>
      <c r="CX48" s="74">
        <v>1.5</v>
      </c>
      <c r="CY48" s="74">
        <v>1.5</v>
      </c>
      <c r="CZ48" s="74">
        <v>1.5</v>
      </c>
      <c r="DA48" s="74">
        <v>1.5</v>
      </c>
      <c r="DB48" s="74">
        <v>1.5</v>
      </c>
      <c r="DC48" s="74">
        <v>1.5</v>
      </c>
      <c r="DD48" s="74">
        <v>1.5</v>
      </c>
      <c r="DE48" s="74">
        <v>1.5</v>
      </c>
      <c r="DF48" s="74">
        <v>1.5</v>
      </c>
      <c r="DG48" s="74">
        <v>1.5</v>
      </c>
      <c r="DH48" s="74">
        <v>1.5</v>
      </c>
      <c r="DI48" s="74">
        <v>1.5</v>
      </c>
      <c r="DJ48" s="74">
        <v>1.5</v>
      </c>
      <c r="DK48" s="74">
        <v>1.5</v>
      </c>
      <c r="DL48" s="74">
        <v>1.5</v>
      </c>
      <c r="DM48" s="74">
        <v>1.5</v>
      </c>
      <c r="DN48" s="74">
        <v>1.5</v>
      </c>
      <c r="DO48" s="74">
        <v>1.5</v>
      </c>
      <c r="DP48" s="74">
        <v>1.5</v>
      </c>
      <c r="DQ48" s="74">
        <v>1.5</v>
      </c>
      <c r="DR48" s="74">
        <v>1.5</v>
      </c>
      <c r="DS48" s="74">
        <v>1.5</v>
      </c>
      <c r="DT48" s="74">
        <v>1.5</v>
      </c>
      <c r="DU48" s="74">
        <v>1.5</v>
      </c>
      <c r="DV48" s="74">
        <v>1.5</v>
      </c>
      <c r="DW48" s="74">
        <v>1.5</v>
      </c>
      <c r="DX48" s="74">
        <v>1.5</v>
      </c>
      <c r="DY48" s="74">
        <v>1.5</v>
      </c>
      <c r="DZ48" s="74">
        <v>1.5</v>
      </c>
      <c r="EA48" s="74">
        <v>1.5</v>
      </c>
      <c r="EB48" s="74">
        <v>1.5</v>
      </c>
      <c r="EC48" s="74">
        <v>1.5</v>
      </c>
      <c r="ED48" s="74">
        <v>1.5</v>
      </c>
      <c r="EE48" s="74">
        <v>1.5</v>
      </c>
      <c r="EF48" s="74">
        <v>1.5</v>
      </c>
      <c r="EG48" s="74">
        <v>1.5</v>
      </c>
      <c r="EH48" s="74">
        <v>1.5</v>
      </c>
      <c r="EI48" s="74">
        <v>1.5</v>
      </c>
      <c r="EJ48" s="74">
        <v>1.5</v>
      </c>
      <c r="EK48" s="74">
        <v>1.5</v>
      </c>
      <c r="EL48" s="74">
        <v>1.5</v>
      </c>
      <c r="EM48" s="74">
        <v>1.5</v>
      </c>
      <c r="EN48" s="74">
        <v>1.5</v>
      </c>
      <c r="EO48" s="74">
        <v>1.5</v>
      </c>
      <c r="EP48" s="74">
        <v>1.5</v>
      </c>
      <c r="EQ48" s="74">
        <v>1.5</v>
      </c>
      <c r="ER48" s="74">
        <v>1.5</v>
      </c>
      <c r="ES48" s="74">
        <v>1.5</v>
      </c>
      <c r="ET48" s="74">
        <v>1.5</v>
      </c>
      <c r="EU48" s="74">
        <v>1.5</v>
      </c>
      <c r="EV48" s="74">
        <v>1.5</v>
      </c>
      <c r="EW48" s="74">
        <v>1.5</v>
      </c>
      <c r="EX48" s="74">
        <v>1.5</v>
      </c>
      <c r="EY48" s="74">
        <v>1.5</v>
      </c>
      <c r="EZ48" s="74">
        <v>1.5</v>
      </c>
      <c r="FA48" s="74">
        <v>1.5</v>
      </c>
      <c r="FB48" s="74">
        <v>1.5</v>
      </c>
      <c r="FC48" s="74">
        <v>1.5</v>
      </c>
      <c r="FD48" s="74">
        <v>1.5</v>
      </c>
      <c r="FE48" s="74">
        <v>1.5</v>
      </c>
      <c r="FF48" s="74">
        <v>1.5</v>
      </c>
      <c r="FG48" s="74">
        <v>1.5</v>
      </c>
      <c r="FH48" s="74">
        <v>1.5</v>
      </c>
      <c r="FI48" s="74">
        <v>1.5</v>
      </c>
      <c r="FJ48" s="74">
        <v>1.5</v>
      </c>
      <c r="FK48" s="74">
        <v>1.5</v>
      </c>
      <c r="FL48" s="74">
        <v>1.5</v>
      </c>
      <c r="FM48" s="74">
        <v>1.5</v>
      </c>
      <c r="FN48" s="74">
        <v>1.5</v>
      </c>
      <c r="FO48" s="74">
        <v>1.5</v>
      </c>
      <c r="FP48" s="74">
        <v>1.5</v>
      </c>
      <c r="FQ48" s="74">
        <v>1.5</v>
      </c>
      <c r="FR48" s="74">
        <v>1.5</v>
      </c>
      <c r="FS48" s="74">
        <v>1.5</v>
      </c>
      <c r="FT48" s="74">
        <v>1.5</v>
      </c>
      <c r="FU48" s="74">
        <v>1.5</v>
      </c>
      <c r="FV48" s="74">
        <v>1.5</v>
      </c>
      <c r="FW48" s="74">
        <v>1.5</v>
      </c>
      <c r="FX48" s="74">
        <v>1.5</v>
      </c>
      <c r="FY48" s="74">
        <v>1.5</v>
      </c>
      <c r="FZ48" s="74">
        <v>1.5</v>
      </c>
      <c r="GA48" s="74">
        <v>1.5</v>
      </c>
      <c r="GB48" s="74">
        <v>1.5</v>
      </c>
      <c r="GC48" s="74">
        <v>1.5</v>
      </c>
      <c r="GD48" s="74">
        <v>1.5</v>
      </c>
      <c r="GE48" s="74">
        <v>1.5</v>
      </c>
      <c r="GF48" s="74">
        <v>1.5</v>
      </c>
      <c r="GG48" s="74">
        <v>1.5</v>
      </c>
      <c r="GH48" s="74">
        <v>1.5</v>
      </c>
      <c r="GI48" s="74">
        <v>1.5</v>
      </c>
      <c r="GJ48" s="74">
        <v>1.5</v>
      </c>
      <c r="GK48" s="74">
        <v>1.5</v>
      </c>
      <c r="GL48" s="74">
        <v>1.5</v>
      </c>
      <c r="GM48" s="74">
        <v>1.5</v>
      </c>
      <c r="GN48" s="74">
        <v>1.5</v>
      </c>
      <c r="GO48" s="74">
        <v>1.5</v>
      </c>
      <c r="GP48" s="74">
        <v>1.5</v>
      </c>
      <c r="GQ48" s="74">
        <v>1.5</v>
      </c>
      <c r="GR48" s="74">
        <v>1.5</v>
      </c>
      <c r="GS48" s="74">
        <v>1.5</v>
      </c>
      <c r="GT48" s="74">
        <v>1.5</v>
      </c>
      <c r="GU48" s="74">
        <v>1.5</v>
      </c>
      <c r="GV48" s="74">
        <v>1.5</v>
      </c>
      <c r="GW48" s="74">
        <v>1.5</v>
      </c>
      <c r="GX48" s="74">
        <v>1.5</v>
      </c>
      <c r="GY48" s="74">
        <v>1.5</v>
      </c>
      <c r="GZ48" s="74">
        <v>1.5</v>
      </c>
      <c r="HA48" s="74">
        <v>1.5</v>
      </c>
      <c r="HB48" s="74">
        <v>1.5</v>
      </c>
      <c r="HC48" s="74">
        <v>1.5</v>
      </c>
      <c r="HD48" s="74">
        <v>1.5</v>
      </c>
      <c r="HE48" s="74">
        <v>1.5</v>
      </c>
      <c r="HF48" s="74">
        <v>1.5</v>
      </c>
      <c r="HG48" s="74">
        <v>1.5</v>
      </c>
      <c r="HH48" s="74">
        <v>1.5</v>
      </c>
      <c r="HI48" s="74">
        <v>1.5</v>
      </c>
      <c r="HJ48" s="74">
        <v>1.5</v>
      </c>
      <c r="HK48" s="74">
        <v>1.5</v>
      </c>
      <c r="HL48" s="74">
        <v>1.5</v>
      </c>
      <c r="HM48" s="74">
        <v>1.5</v>
      </c>
      <c r="HN48" s="74">
        <v>1.5</v>
      </c>
      <c r="HO48" s="74">
        <v>1.5</v>
      </c>
      <c r="HP48" s="74">
        <v>1.5</v>
      </c>
      <c r="HQ48" s="74">
        <v>1.5</v>
      </c>
      <c r="HR48" s="74">
        <v>1.5</v>
      </c>
      <c r="HS48" s="74">
        <v>1.5</v>
      </c>
      <c r="HT48" s="74">
        <v>1.5</v>
      </c>
      <c r="HU48" s="74">
        <v>1.5</v>
      </c>
      <c r="HV48" s="74">
        <v>1.5</v>
      </c>
      <c r="HW48" s="74">
        <v>1.5</v>
      </c>
      <c r="HX48" s="74">
        <v>1.5</v>
      </c>
      <c r="HY48" s="74">
        <v>1.5</v>
      </c>
      <c r="HZ48" s="74">
        <v>1.5</v>
      </c>
      <c r="IA48" s="74">
        <v>1.5</v>
      </c>
      <c r="IB48" s="74">
        <v>1.5</v>
      </c>
      <c r="IC48" s="74">
        <v>1.5</v>
      </c>
      <c r="ID48" s="74">
        <v>1.5</v>
      </c>
      <c r="IE48" s="74">
        <v>1.5</v>
      </c>
      <c r="IF48" s="74">
        <v>1.5</v>
      </c>
      <c r="IG48" s="74">
        <v>1.5</v>
      </c>
      <c r="IH48" s="74">
        <v>1.5</v>
      </c>
      <c r="II48" s="74">
        <v>1.5</v>
      </c>
      <c r="IJ48" s="74">
        <v>1.5</v>
      </c>
      <c r="IK48" s="74">
        <v>1.5</v>
      </c>
      <c r="IL48" s="74">
        <v>1.5</v>
      </c>
      <c r="IM48" s="74">
        <v>1.5</v>
      </c>
      <c r="IN48" s="74">
        <v>1.5</v>
      </c>
      <c r="IO48" s="74">
        <v>1.5</v>
      </c>
      <c r="IP48" s="74">
        <v>1.5</v>
      </c>
      <c r="IQ48" s="74">
        <v>1.5</v>
      </c>
      <c r="IR48" s="74">
        <v>1.5</v>
      </c>
      <c r="IS48" s="74">
        <v>1.5</v>
      </c>
      <c r="IT48" s="74">
        <v>1.5</v>
      </c>
      <c r="IU48" s="74">
        <v>1.5</v>
      </c>
      <c r="IV48"/>
    </row>
    <row r="49" spans="1:256" s="76" customFormat="1" ht="13" customHeight="1">
      <c r="A49" s="77"/>
      <c r="B49" s="9"/>
      <c r="C49" s="9"/>
      <c r="D49" s="9"/>
      <c r="E49" s="9"/>
      <c r="F49" s="9"/>
      <c r="G49" s="9"/>
      <c r="H49" s="9"/>
      <c r="I49" s="9"/>
      <c r="J49" s="9"/>
      <c r="K49" s="9"/>
      <c r="L49" s="173"/>
      <c r="M49" s="9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  <c r="IT49" s="77"/>
      <c r="IU49" s="77"/>
      <c r="IV49"/>
    </row>
    <row r="50" spans="1:256" s="77" customFormat="1" ht="13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173"/>
      <c r="M50" s="9"/>
      <c r="IV50"/>
    </row>
    <row r="51" spans="1:256" s="77" customFormat="1" ht="13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173"/>
      <c r="M51" s="9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/>
    </row>
    <row r="52" spans="1:256" s="76" customFormat="1" ht="13" customHeight="1">
      <c r="A52" s="77"/>
      <c r="B52" s="9"/>
      <c r="C52" s="9"/>
      <c r="D52" s="9"/>
      <c r="E52" s="9"/>
      <c r="F52" s="9"/>
      <c r="G52" s="9"/>
      <c r="H52" s="9"/>
      <c r="I52" s="9"/>
      <c r="J52" s="9"/>
      <c r="K52" s="9"/>
      <c r="L52" s="173"/>
      <c r="M52" s="9"/>
      <c r="N52" s="77"/>
      <c r="IV52"/>
    </row>
    <row r="53" spans="1:256" s="76" customFormat="1" ht="13" customHeight="1">
      <c r="A53" s="77"/>
      <c r="B53" s="9"/>
      <c r="C53" s="9"/>
      <c r="D53" s="9"/>
      <c r="E53" s="9"/>
      <c r="F53" s="9"/>
      <c r="G53" s="9"/>
      <c r="H53" s="9"/>
      <c r="I53" s="9"/>
      <c r="J53" s="9"/>
      <c r="K53" s="9"/>
      <c r="L53" s="173"/>
      <c r="M53" s="9"/>
      <c r="N53" s="77"/>
      <c r="IV53"/>
    </row>
    <row r="54" spans="1:256" s="76" customFormat="1" ht="13" customHeight="1">
      <c r="A54" s="77"/>
      <c r="B54" s="9"/>
      <c r="C54" s="9"/>
      <c r="D54" s="9"/>
      <c r="E54" s="9"/>
      <c r="F54" s="9"/>
      <c r="G54" s="9"/>
      <c r="H54" s="9"/>
      <c r="I54" s="9"/>
      <c r="J54" s="9"/>
      <c r="K54" s="9"/>
      <c r="L54" s="173"/>
      <c r="M54" s="9"/>
      <c r="N54" s="77"/>
      <c r="IV54"/>
    </row>
    <row r="55" spans="1:256" s="76" customFormat="1" ht="13" customHeight="1">
      <c r="A55" s="77"/>
      <c r="B55" s="9"/>
      <c r="C55" s="9"/>
      <c r="D55" s="9"/>
      <c r="E55" s="9"/>
      <c r="F55" s="9"/>
      <c r="G55" s="9"/>
      <c r="H55" s="9"/>
      <c r="I55" s="9"/>
      <c r="J55" s="9"/>
      <c r="K55" s="9"/>
      <c r="L55" s="173"/>
      <c r="M55" s="9"/>
      <c r="N55" s="77"/>
      <c r="IV55"/>
    </row>
    <row r="56" spans="1:256" s="76" customFormat="1" ht="13" customHeight="1">
      <c r="A56" s="77"/>
      <c r="B56" s="9"/>
      <c r="C56" s="9"/>
      <c r="D56" s="9"/>
      <c r="E56" s="9"/>
      <c r="F56" s="9"/>
      <c r="G56" s="9"/>
      <c r="H56" s="9"/>
      <c r="I56" s="9"/>
      <c r="J56" s="9"/>
      <c r="K56" s="9"/>
      <c r="L56" s="173"/>
      <c r="M56" s="9"/>
      <c r="N56" s="77"/>
      <c r="IV56"/>
    </row>
    <row r="57" spans="1:256" s="76" customFormat="1" ht="13" customHeight="1">
      <c r="A57" s="77"/>
      <c r="B57" s="9"/>
      <c r="C57" s="31"/>
      <c r="D57" s="9"/>
      <c r="E57" s="31"/>
      <c r="F57" s="9"/>
      <c r="G57" s="9"/>
      <c r="H57" s="9"/>
      <c r="I57" s="9"/>
      <c r="J57" s="9"/>
      <c r="K57" s="9"/>
      <c r="L57" s="173"/>
      <c r="M57" s="9"/>
      <c r="N57" s="77"/>
      <c r="IV57"/>
    </row>
    <row r="58" spans="1:256" s="76" customFormat="1" ht="13" customHeight="1">
      <c r="A58" s="77"/>
      <c r="B58" s="9"/>
      <c r="C58" s="31"/>
      <c r="D58" s="9"/>
      <c r="E58" s="31"/>
      <c r="F58" s="9"/>
      <c r="G58" s="9"/>
      <c r="H58" s="9"/>
      <c r="I58" s="9"/>
      <c r="J58" s="9"/>
      <c r="K58" s="9"/>
      <c r="L58" s="173"/>
      <c r="M58" s="9"/>
      <c r="N58" s="77"/>
      <c r="IV58"/>
    </row>
    <row r="59" spans="1:256" s="76" customFormat="1" ht="13" customHeight="1">
      <c r="A59" s="77"/>
      <c r="B59" s="9"/>
      <c r="C59" s="31"/>
      <c r="D59" s="9"/>
      <c r="E59" s="31"/>
      <c r="F59" s="9"/>
      <c r="G59" s="9"/>
      <c r="H59" s="9"/>
      <c r="I59" s="9"/>
      <c r="J59" s="9"/>
      <c r="K59" s="9"/>
      <c r="L59" s="173"/>
      <c r="M59" s="9"/>
      <c r="N59" s="77"/>
      <c r="IV59"/>
    </row>
    <row r="60" spans="1:256" s="76" customFormat="1" ht="13" customHeight="1">
      <c r="A60" s="77"/>
      <c r="B60" s="9"/>
      <c r="C60" s="31"/>
      <c r="D60" s="9"/>
      <c r="E60" s="31"/>
      <c r="F60" s="9"/>
      <c r="G60" s="9"/>
      <c r="H60" s="9"/>
      <c r="I60" s="9"/>
      <c r="J60" s="9"/>
      <c r="K60" s="9"/>
      <c r="L60" s="173"/>
      <c r="M60" s="9"/>
      <c r="N60" s="77"/>
      <c r="IV60"/>
    </row>
    <row r="61" spans="1:256" s="76" customFormat="1" ht="13" customHeight="1">
      <c r="A61" s="77"/>
      <c r="B61" s="9"/>
      <c r="C61" s="31"/>
      <c r="D61" s="9"/>
      <c r="E61" s="31"/>
      <c r="F61" s="9"/>
      <c r="G61" s="9"/>
      <c r="H61" s="9"/>
      <c r="I61" s="9"/>
      <c r="J61" s="9"/>
      <c r="K61" s="9"/>
      <c r="L61" s="173"/>
      <c r="M61" s="9"/>
      <c r="N61" s="77"/>
      <c r="IV61"/>
    </row>
    <row r="62" spans="1:256" s="76" customFormat="1" ht="13" customHeight="1">
      <c r="A62" s="77"/>
      <c r="B62" s="9"/>
      <c r="C62" s="31"/>
      <c r="D62" s="9"/>
      <c r="E62" s="31"/>
      <c r="F62" s="9"/>
      <c r="G62" s="9"/>
      <c r="H62" s="9"/>
      <c r="I62" s="9"/>
      <c r="J62" s="9"/>
      <c r="K62" s="9"/>
      <c r="L62" s="173"/>
      <c r="M62" s="9"/>
      <c r="N62" s="77"/>
      <c r="IV62"/>
    </row>
    <row r="63" spans="1:256" s="76" customFormat="1" ht="13" customHeight="1">
      <c r="A63" s="77"/>
      <c r="B63" s="9"/>
      <c r="C63" s="31"/>
      <c r="D63" s="9"/>
      <c r="E63" s="31"/>
      <c r="F63" s="9"/>
      <c r="G63" s="9"/>
      <c r="H63" s="9"/>
      <c r="I63" s="9"/>
      <c r="J63" s="9"/>
      <c r="K63" s="9"/>
      <c r="L63" s="173"/>
      <c r="M63" s="9"/>
      <c r="N63" s="77"/>
      <c r="IV63"/>
    </row>
    <row r="64" spans="1:256" s="76" customFormat="1" ht="13" customHeight="1">
      <c r="A64" s="77"/>
      <c r="B64" s="9"/>
      <c r="C64" s="31"/>
      <c r="D64" s="9"/>
      <c r="E64" s="31"/>
      <c r="F64" s="9"/>
      <c r="G64" s="9"/>
      <c r="H64" s="9"/>
      <c r="I64" s="9"/>
      <c r="J64" s="9"/>
      <c r="K64" s="9"/>
      <c r="L64" s="173"/>
      <c r="M64" s="9"/>
      <c r="N64" s="77"/>
      <c r="IV64"/>
    </row>
    <row r="65" spans="1:256" s="76" customFormat="1" ht="13" customHeight="1">
      <c r="A65" s="77"/>
      <c r="B65" s="9"/>
      <c r="C65" s="31"/>
      <c r="D65" s="9"/>
      <c r="E65" s="31"/>
      <c r="F65" s="9"/>
      <c r="G65" s="9"/>
      <c r="H65" s="9"/>
      <c r="I65" s="9"/>
      <c r="J65" s="9"/>
      <c r="K65" s="9"/>
      <c r="L65" s="173"/>
      <c r="M65" s="9"/>
      <c r="N65" s="77"/>
      <c r="IV65"/>
    </row>
    <row r="66" spans="1:256" s="76" customFormat="1" ht="13" customHeight="1">
      <c r="A66" s="77"/>
      <c r="B66" s="9"/>
      <c r="C66" s="31"/>
      <c r="D66" s="9"/>
      <c r="E66" s="31"/>
      <c r="F66" s="9"/>
      <c r="G66" s="9"/>
      <c r="H66" s="9"/>
      <c r="I66" s="9"/>
      <c r="J66" s="9"/>
      <c r="K66" s="9"/>
      <c r="L66" s="173"/>
      <c r="M66" s="9"/>
      <c r="N66" s="77"/>
      <c r="IV66"/>
    </row>
    <row r="67" spans="1:256" s="76" customFormat="1" ht="13" customHeight="1">
      <c r="A67" s="77"/>
      <c r="B67" s="9"/>
      <c r="C67" s="31"/>
      <c r="D67" s="9"/>
      <c r="E67" s="31"/>
      <c r="F67" s="9"/>
      <c r="G67" s="9"/>
      <c r="H67" s="9"/>
      <c r="I67" s="9"/>
      <c r="J67" s="9"/>
      <c r="K67" s="9"/>
      <c r="L67" s="173"/>
      <c r="M67" s="9"/>
      <c r="N67" s="77"/>
      <c r="IV67"/>
    </row>
  </sheetData>
  <mergeCells count="1">
    <mergeCell ref="B32:M32"/>
  </mergeCells>
  <printOptions horizontalCentered="1" verticalCentered="1"/>
  <pageMargins left="0.5" right="0.5" top="1" bottom="1" header="0.5" footer="0.5"/>
  <pageSetup scale="74" orientation="landscape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Boat</vt:lpstr>
      <vt:lpstr>HiPoint</vt:lpstr>
      <vt:lpstr>Results</vt:lpstr>
      <vt:lpstr>Final</vt:lpstr>
    </vt:vector>
  </TitlesOfParts>
  <Company>Coyote Sailing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Griner</dc:creator>
  <cp:lastModifiedBy>David McCullough</cp:lastModifiedBy>
  <cp:lastPrinted>2010-04-29T17:18:20Z</cp:lastPrinted>
  <dcterms:created xsi:type="dcterms:W3CDTF">2004-04-28T18:52:20Z</dcterms:created>
  <dcterms:modified xsi:type="dcterms:W3CDTF">2015-05-14T13:41:03Z</dcterms:modified>
</cp:coreProperties>
</file>